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7902"/>
  <workbookPr/>
  <mc:AlternateContent xmlns:mc="http://schemas.openxmlformats.org/markup-compatibility/2006">
    <mc:Choice Requires="x15">
      <x15ac:absPath xmlns:x15ac="http://schemas.microsoft.com/office/spreadsheetml/2010/11/ac" url="C:\Users\Tamano\Desktop\"/>
    </mc:Choice>
  </mc:AlternateContent>
  <xr:revisionPtr revIDLastSave="0" documentId="CBE82E745195D7466B5AF2C474F6717B420877A7" xr6:coauthVersionLast="12" xr6:coauthVersionMax="12" xr10:uidLastSave="{00000000-0000-0000-0000-000000000000}"/>
  <bookViews>
    <workbookView xWindow="0" yWindow="0" windowWidth="23040" windowHeight="9396" firstSheet="2" activeTab="2" xr2:uid="{00000000-000D-0000-FFFF-FFFF00000000}"/>
  </bookViews>
  <sheets>
    <sheet name="たたき" sheetId="4" r:id="rId1"/>
    <sheet name="キャリアパス要件" sheetId="2" r:id="rId2"/>
    <sheet name="職業能力評価基準" sheetId="3" r:id="rId3"/>
  </sheets>
  <definedNames>
    <definedName name="_xlnm.Print_Area" localSheetId="1">キャリアパス要件!$A$1:$D$11</definedName>
    <definedName name="_xlnm.Print_Area" localSheetId="2">職業能力評価基準!$A$1:$D$11</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4" l="1"/>
  <c r="C6" i="4"/>
  <c r="D5" i="4"/>
  <c r="D6" i="4"/>
  <c r="D7" i="4"/>
  <c r="E5" i="4"/>
  <c r="F5" i="4"/>
  <c r="G5" i="4"/>
  <c r="F6" i="4"/>
  <c r="F7" i="4"/>
  <c r="F8" i="4"/>
  <c r="F9" i="4"/>
  <c r="O20" i="4"/>
  <c r="O24" i="4"/>
  <c r="O25" i="4"/>
  <c r="O36" i="4"/>
  <c r="O38" i="4"/>
  <c r="G6" i="4"/>
  <c r="G7" i="4"/>
  <c r="G8" i="4"/>
  <c r="G9" i="4"/>
  <c r="G10" i="4"/>
  <c r="H5" i="4"/>
  <c r="E6" i="4"/>
  <c r="E7" i="4"/>
  <c r="E8" i="4"/>
  <c r="H6" i="4"/>
  <c r="H7" i="4"/>
  <c r="H8" i="4"/>
  <c r="H9" i="4"/>
  <c r="H10" i="4"/>
  <c r="H11" i="4"/>
  <c r="I5" i="4"/>
  <c r="J5" i="4"/>
  <c r="I6" i="4"/>
  <c r="I7" i="4"/>
  <c r="I8" i="4"/>
  <c r="I9" i="4"/>
  <c r="I10" i="4"/>
  <c r="I11" i="4"/>
  <c r="I12" i="4"/>
  <c r="K5" i="4"/>
  <c r="J6" i="4"/>
  <c r="J7" i="4"/>
  <c r="J8" i="4"/>
  <c r="J9" i="4"/>
  <c r="J10" i="4"/>
  <c r="J11" i="4"/>
  <c r="J12" i="4"/>
  <c r="J13" i="4"/>
  <c r="K6" i="4"/>
  <c r="K7" i="4"/>
  <c r="K8" i="4"/>
  <c r="K9" i="4"/>
  <c r="K10" i="4"/>
  <c r="K11" i="4"/>
  <c r="K12" i="4"/>
  <c r="K13" i="4"/>
  <c r="K14" i="4"/>
  <c r="L5" i="4"/>
  <c r="L6" i="4"/>
  <c r="L7" i="4"/>
  <c r="L8" i="4"/>
  <c r="L9" i="4"/>
  <c r="L10" i="4"/>
  <c r="L11" i="4"/>
  <c r="L12" i="4"/>
  <c r="L13" i="4"/>
  <c r="L14" i="4"/>
  <c r="L15" i="4"/>
  <c r="M5" i="4"/>
  <c r="N5" i="4"/>
  <c r="M6" i="4"/>
  <c r="M7" i="4"/>
  <c r="M8" i="4"/>
  <c r="M9" i="4"/>
  <c r="M10" i="4"/>
  <c r="M11" i="4"/>
  <c r="M12" i="4"/>
  <c r="M13" i="4"/>
  <c r="M14" i="4"/>
  <c r="M15" i="4"/>
  <c r="O5" i="4"/>
  <c r="N6" i="4"/>
  <c r="N7" i="4"/>
  <c r="N8" i="4"/>
  <c r="N9" i="4"/>
  <c r="N10" i="4"/>
  <c r="N11" i="4"/>
  <c r="N12" i="4"/>
  <c r="N13" i="4"/>
  <c r="N14" i="4"/>
  <c r="N15" i="4"/>
  <c r="O6" i="4"/>
  <c r="O7" i="4"/>
  <c r="O8" i="4"/>
  <c r="O9" i="4"/>
  <c r="O10" i="4"/>
  <c r="O11" i="4"/>
  <c r="O12" i="4"/>
  <c r="O13" i="4"/>
  <c r="O14" i="4"/>
  <c r="O15" i="4"/>
  <c r="P5" i="4"/>
  <c r="P6" i="4"/>
  <c r="P7" i="4"/>
  <c r="P8" i="4"/>
  <c r="P9" i="4"/>
  <c r="P10" i="4"/>
  <c r="P11" i="4"/>
  <c r="P12" i="4"/>
  <c r="P13" i="4"/>
  <c r="P14" i="4"/>
  <c r="P15" i="4"/>
  <c r="Q5" i="4"/>
  <c r="R5" i="4"/>
  <c r="Q6" i="4"/>
  <c r="Q7" i="4"/>
  <c r="Q8" i="4"/>
  <c r="Q9" i="4"/>
  <c r="Q10" i="4"/>
  <c r="Q11" i="4"/>
  <c r="Q12" i="4"/>
  <c r="Q13" i="4"/>
  <c r="Q14" i="4"/>
  <c r="Q15" i="4"/>
  <c r="S5" i="4"/>
  <c r="R6" i="4"/>
  <c r="R7" i="4"/>
  <c r="R8" i="4"/>
  <c r="R9" i="4"/>
  <c r="R10" i="4"/>
  <c r="R11" i="4"/>
  <c r="R12" i="4"/>
  <c r="R13" i="4"/>
  <c r="R14" i="4"/>
  <c r="R15" i="4"/>
  <c r="S6" i="4"/>
  <c r="S7" i="4"/>
  <c r="S8" i="4"/>
  <c r="S9" i="4"/>
  <c r="S10" i="4"/>
  <c r="S11" i="4"/>
  <c r="S12" i="4"/>
  <c r="S13" i="4"/>
  <c r="S14" i="4"/>
  <c r="S15" i="4"/>
  <c r="T5" i="4"/>
  <c r="T6" i="4"/>
  <c r="T7" i="4"/>
  <c r="T8" i="4"/>
  <c r="T9" i="4"/>
  <c r="T10" i="4"/>
  <c r="T11" i="4"/>
  <c r="T12" i="4"/>
  <c r="T13" i="4"/>
  <c r="T14" i="4"/>
  <c r="T15" i="4"/>
  <c r="U5" i="4"/>
  <c r="V5" i="4"/>
  <c r="U6" i="4"/>
  <c r="U7" i="4"/>
  <c r="U8" i="4"/>
  <c r="U9" i="4"/>
  <c r="U10" i="4"/>
  <c r="U11" i="4"/>
  <c r="U12" i="4"/>
  <c r="U13" i="4"/>
  <c r="U14" i="4"/>
  <c r="U15" i="4"/>
  <c r="W5" i="4"/>
  <c r="V6" i="4"/>
  <c r="V7" i="4"/>
  <c r="V8" i="4"/>
  <c r="V9" i="4"/>
  <c r="V10" i="4"/>
  <c r="V11" i="4"/>
  <c r="V12" i="4"/>
  <c r="V13" i="4"/>
  <c r="V14" i="4"/>
  <c r="V15" i="4"/>
  <c r="W6" i="4"/>
  <c r="W7" i="4"/>
  <c r="W8" i="4"/>
  <c r="W9" i="4"/>
  <c r="W10" i="4"/>
  <c r="W11" i="4"/>
  <c r="W12" i="4"/>
  <c r="W13" i="4"/>
  <c r="W14" i="4"/>
  <c r="W15" i="4"/>
  <c r="X5" i="4"/>
  <c r="X6" i="4"/>
  <c r="X7" i="4"/>
  <c r="X8" i="4"/>
  <c r="X9" i="4"/>
  <c r="X10" i="4"/>
  <c r="X11" i="4"/>
  <c r="X12" i="4"/>
  <c r="X13" i="4"/>
  <c r="X14" i="4"/>
  <c r="X15" i="4"/>
  <c r="Y5" i="4"/>
  <c r="Z5" i="4"/>
  <c r="Y6" i="4"/>
  <c r="Y7" i="4"/>
  <c r="Y8" i="4"/>
  <c r="Y9" i="4"/>
  <c r="Y10" i="4"/>
  <c r="Y11" i="4"/>
  <c r="Y12" i="4"/>
  <c r="Y13" i="4"/>
  <c r="Y14" i="4"/>
  <c r="Y15" i="4"/>
  <c r="AA5" i="4"/>
  <c r="Z6" i="4"/>
  <c r="Z7" i="4"/>
  <c r="Z8" i="4"/>
  <c r="Z9" i="4"/>
  <c r="Z10" i="4"/>
  <c r="Z11" i="4"/>
  <c r="Z12" i="4"/>
  <c r="Z13" i="4"/>
  <c r="Z14" i="4"/>
  <c r="Z15" i="4"/>
  <c r="AA6" i="4"/>
  <c r="AA7" i="4"/>
  <c r="AA8" i="4"/>
  <c r="AA9" i="4"/>
  <c r="AA10" i="4"/>
  <c r="AA11" i="4"/>
  <c r="AA12" i="4"/>
  <c r="AA13" i="4"/>
  <c r="AA14" i="4"/>
  <c r="AA15" i="4"/>
  <c r="AB5" i="4"/>
  <c r="AB6" i="4"/>
  <c r="AB7" i="4"/>
  <c r="AB8" i="4"/>
  <c r="AB9" i="4"/>
  <c r="AB10" i="4"/>
  <c r="AB11" i="4"/>
  <c r="AB12" i="4"/>
  <c r="AB13" i="4"/>
  <c r="AB14" i="4"/>
  <c r="AB15" i="4"/>
  <c r="AC5" i="4"/>
  <c r="AD5" i="4"/>
  <c r="AC6" i="4"/>
  <c r="AC7" i="4"/>
  <c r="AC8" i="4"/>
  <c r="AC9" i="4"/>
  <c r="AC10" i="4"/>
  <c r="AC11" i="4"/>
  <c r="AC12" i="4"/>
  <c r="AC13" i="4"/>
  <c r="AC14" i="4"/>
  <c r="AC15" i="4"/>
  <c r="AE5" i="4"/>
  <c r="AD6" i="4"/>
  <c r="AD7" i="4"/>
  <c r="AD8" i="4"/>
  <c r="AD9" i="4"/>
  <c r="AD10" i="4"/>
  <c r="AD11" i="4"/>
  <c r="AD12" i="4"/>
  <c r="AD13" i="4"/>
  <c r="AD14" i="4"/>
  <c r="AD15" i="4"/>
  <c r="AE6" i="4"/>
  <c r="AE7" i="4"/>
  <c r="AE8" i="4"/>
  <c r="AE9" i="4"/>
  <c r="AE10" i="4"/>
  <c r="AE11" i="4"/>
  <c r="AE12" i="4"/>
  <c r="AE13" i="4"/>
  <c r="AE14" i="4"/>
  <c r="AE15" i="4"/>
  <c r="AF5" i="4"/>
  <c r="AF6" i="4"/>
  <c r="AF7" i="4"/>
  <c r="AF8" i="4"/>
  <c r="AF9" i="4"/>
  <c r="AF10" i="4"/>
  <c r="AF11" i="4"/>
  <c r="AF12" i="4"/>
  <c r="AF13" i="4"/>
  <c r="AF14" i="4"/>
  <c r="AF15" i="4"/>
  <c r="AG5" i="4"/>
  <c r="AH5" i="4"/>
  <c r="AG6" i="4"/>
  <c r="AG7" i="4"/>
  <c r="AG8" i="4"/>
  <c r="AG9" i="4"/>
  <c r="AG10" i="4"/>
  <c r="AG11" i="4"/>
  <c r="AG12" i="4"/>
  <c r="AG13" i="4"/>
  <c r="AG14" i="4"/>
  <c r="AG15" i="4"/>
  <c r="AI5" i="4"/>
  <c r="AH6" i="4"/>
  <c r="AH7" i="4"/>
  <c r="AH8" i="4"/>
  <c r="AH9" i="4"/>
  <c r="AH10" i="4"/>
  <c r="AH11" i="4"/>
  <c r="AH12" i="4"/>
  <c r="AH13" i="4"/>
  <c r="AH14" i="4"/>
  <c r="AH15" i="4"/>
  <c r="AI6" i="4"/>
  <c r="AI7" i="4"/>
  <c r="AI8" i="4"/>
  <c r="AI9" i="4"/>
  <c r="AI10" i="4"/>
  <c r="AI11" i="4"/>
  <c r="AI12" i="4"/>
  <c r="AI13" i="4"/>
  <c r="AI14" i="4"/>
  <c r="AI15" i="4"/>
  <c r="AJ5" i="4"/>
  <c r="AJ6" i="4"/>
  <c r="AJ7" i="4"/>
  <c r="AJ8" i="4"/>
  <c r="AJ9" i="4"/>
  <c r="AJ10" i="4"/>
  <c r="AJ11" i="4"/>
  <c r="AJ12" i="4"/>
  <c r="AJ13" i="4"/>
  <c r="AJ14" i="4"/>
  <c r="AJ15" i="4"/>
  <c r="AK5" i="4"/>
  <c r="AL5" i="4"/>
  <c r="AK6" i="4"/>
  <c r="AK7" i="4"/>
  <c r="AK8" i="4"/>
  <c r="AK9" i="4"/>
  <c r="AK10" i="4"/>
  <c r="AK11" i="4"/>
  <c r="AK12" i="4"/>
  <c r="AK13" i="4"/>
  <c r="AK14" i="4"/>
  <c r="AK15" i="4"/>
  <c r="AM5" i="4"/>
  <c r="AL6" i="4"/>
  <c r="AL7" i="4"/>
  <c r="AL8" i="4"/>
  <c r="AL9" i="4"/>
  <c r="AL10" i="4"/>
  <c r="AL11" i="4"/>
  <c r="AL12" i="4"/>
  <c r="AL13" i="4"/>
  <c r="AL14" i="4"/>
  <c r="AL15" i="4"/>
  <c r="AM6" i="4"/>
  <c r="AM7" i="4"/>
  <c r="AM8" i="4"/>
  <c r="AM9" i="4"/>
  <c r="AM10" i="4"/>
  <c r="AM11" i="4"/>
  <c r="AM12" i="4"/>
  <c r="AM13" i="4"/>
  <c r="AM14" i="4"/>
  <c r="AM15" i="4"/>
  <c r="AN5" i="4"/>
  <c r="AN6" i="4"/>
  <c r="AN7" i="4"/>
  <c r="AN8" i="4"/>
  <c r="AN9" i="4"/>
  <c r="AN10" i="4"/>
  <c r="AN11" i="4"/>
  <c r="AN12" i="4"/>
  <c r="AN13" i="4"/>
  <c r="AN14" i="4"/>
  <c r="AN15" i="4"/>
  <c r="AO5" i="4"/>
  <c r="AP5" i="4"/>
  <c r="AO6" i="4"/>
  <c r="AO7" i="4"/>
  <c r="AO8" i="4"/>
  <c r="AO9" i="4"/>
  <c r="AO10" i="4"/>
  <c r="AO11" i="4"/>
  <c r="AO12" i="4"/>
  <c r="AO13" i="4"/>
  <c r="AO14" i="4"/>
  <c r="AO15" i="4"/>
  <c r="AQ5" i="4"/>
  <c r="AP6" i="4"/>
  <c r="AP7" i="4"/>
  <c r="AP8" i="4"/>
  <c r="AP9" i="4"/>
  <c r="AP10" i="4"/>
  <c r="AP11" i="4"/>
  <c r="AP12" i="4"/>
  <c r="AP13" i="4"/>
  <c r="AP14" i="4"/>
  <c r="AP15" i="4"/>
  <c r="AQ6" i="4"/>
  <c r="AQ7" i="4"/>
  <c r="AQ8" i="4"/>
  <c r="AQ9" i="4"/>
  <c r="AQ10" i="4"/>
  <c r="AQ11" i="4"/>
  <c r="AQ12" i="4"/>
  <c r="AQ13" i="4"/>
  <c r="AQ14" i="4"/>
  <c r="AQ15" i="4"/>
  <c r="AR5" i="4"/>
  <c r="AR6" i="4"/>
  <c r="AR7" i="4"/>
  <c r="AR8" i="4"/>
  <c r="AR9" i="4"/>
  <c r="AR10" i="4"/>
  <c r="AR11" i="4"/>
  <c r="AR12" i="4"/>
  <c r="AR13" i="4"/>
  <c r="AR14" i="4"/>
  <c r="AR15" i="4"/>
  <c r="AS5" i="4"/>
  <c r="AT5" i="4"/>
  <c r="AS6" i="4"/>
  <c r="AS7" i="4"/>
  <c r="AS8" i="4"/>
  <c r="AS9" i="4"/>
  <c r="AS10" i="4"/>
  <c r="AS11" i="4"/>
  <c r="AS12" i="4"/>
  <c r="AS13" i="4"/>
  <c r="AS14" i="4"/>
  <c r="AS15" i="4"/>
  <c r="AU5" i="4"/>
  <c r="AT6" i="4"/>
  <c r="AT7" i="4"/>
  <c r="AT8" i="4"/>
  <c r="AT9" i="4"/>
  <c r="AT10" i="4"/>
  <c r="AT11" i="4"/>
  <c r="AT12" i="4"/>
  <c r="AT13" i="4"/>
  <c r="AT14" i="4"/>
  <c r="AT15" i="4"/>
  <c r="AU6" i="4"/>
  <c r="AU7" i="4"/>
  <c r="AU8" i="4"/>
  <c r="AU9" i="4"/>
  <c r="AU10" i="4"/>
  <c r="AU11" i="4"/>
  <c r="AU12" i="4"/>
  <c r="AU13" i="4"/>
  <c r="AU14" i="4"/>
  <c r="AU15" i="4"/>
  <c r="AV5" i="4"/>
  <c r="AV6" i="4"/>
  <c r="AV7" i="4"/>
  <c r="AV8" i="4"/>
  <c r="AV9" i="4"/>
  <c r="AV10" i="4"/>
  <c r="AV11" i="4"/>
  <c r="AV12" i="4"/>
  <c r="AV13" i="4"/>
  <c r="AV14" i="4"/>
  <c r="AV15" i="4"/>
  <c r="AW5" i="4"/>
  <c r="AW6" i="4"/>
  <c r="AW7" i="4"/>
  <c r="AW8" i="4"/>
  <c r="AW9" i="4"/>
  <c r="AW10" i="4"/>
  <c r="AW11" i="4"/>
  <c r="AW12" i="4"/>
  <c r="AW13" i="4"/>
  <c r="AW14" i="4"/>
  <c r="AW15" i="4"/>
</calcChain>
</file>

<file path=xl/sharedStrings.xml><?xml version="1.0" encoding="utf-8"?>
<sst xmlns="http://schemas.openxmlformats.org/spreadsheetml/2006/main" count="209" uniqueCount="143">
  <si>
    <t>基本支給賃金</t>
    <rPh sb="0" eb="2">
      <t>キホン</t>
    </rPh>
    <rPh sb="2" eb="4">
      <t>シキュウ</t>
    </rPh>
    <rPh sb="4" eb="6">
      <t>チンギン</t>
    </rPh>
    <phoneticPr fontId="6"/>
  </si>
  <si>
    <t>経験</t>
    <rPh sb="0" eb="2">
      <t>ケイケン</t>
    </rPh>
    <phoneticPr fontId="6"/>
  </si>
  <si>
    <t>18歳</t>
    <rPh sb="2" eb="3">
      <t>サイ</t>
    </rPh>
    <phoneticPr fontId="6"/>
  </si>
  <si>
    <t>19歳</t>
    <rPh sb="2" eb="3">
      <t>サイ</t>
    </rPh>
    <phoneticPr fontId="6"/>
  </si>
  <si>
    <t>20歳</t>
    <rPh sb="2" eb="3">
      <t>サイ</t>
    </rPh>
    <phoneticPr fontId="6"/>
  </si>
  <si>
    <t>21歳</t>
    <rPh sb="2" eb="3">
      <t>サイ</t>
    </rPh>
    <phoneticPr fontId="6"/>
  </si>
  <si>
    <t>22歳</t>
    <rPh sb="2" eb="3">
      <t>サイ</t>
    </rPh>
    <phoneticPr fontId="6"/>
  </si>
  <si>
    <t>23歳</t>
    <rPh sb="2" eb="3">
      <t>サイ</t>
    </rPh>
    <phoneticPr fontId="6"/>
  </si>
  <si>
    <t>24歳</t>
    <rPh sb="2" eb="3">
      <t>サイ</t>
    </rPh>
    <phoneticPr fontId="6"/>
  </si>
  <si>
    <t>25歳</t>
    <rPh sb="2" eb="3">
      <t>サイ</t>
    </rPh>
    <phoneticPr fontId="6"/>
  </si>
  <si>
    <t>26歳</t>
    <rPh sb="2" eb="3">
      <t>サイ</t>
    </rPh>
    <phoneticPr fontId="6"/>
  </si>
  <si>
    <t>27歳</t>
    <rPh sb="2" eb="3">
      <t>サイ</t>
    </rPh>
    <phoneticPr fontId="6"/>
  </si>
  <si>
    <t>28歳</t>
    <rPh sb="2" eb="3">
      <t>サイ</t>
    </rPh>
    <phoneticPr fontId="6"/>
  </si>
  <si>
    <t>29歳</t>
    <rPh sb="2" eb="3">
      <t>サイ</t>
    </rPh>
    <phoneticPr fontId="6"/>
  </si>
  <si>
    <t>30歳</t>
    <rPh sb="2" eb="3">
      <t>サイ</t>
    </rPh>
    <phoneticPr fontId="6"/>
  </si>
  <si>
    <t>31歳</t>
    <rPh sb="2" eb="3">
      <t>サイ</t>
    </rPh>
    <phoneticPr fontId="6"/>
  </si>
  <si>
    <t>32歳</t>
    <rPh sb="2" eb="3">
      <t>サイ</t>
    </rPh>
    <phoneticPr fontId="6"/>
  </si>
  <si>
    <t>33歳</t>
    <rPh sb="2" eb="3">
      <t>サイ</t>
    </rPh>
    <phoneticPr fontId="6"/>
  </si>
  <si>
    <t>34歳</t>
    <rPh sb="2" eb="3">
      <t>サイ</t>
    </rPh>
    <phoneticPr fontId="6"/>
  </si>
  <si>
    <t>35歳</t>
    <rPh sb="2" eb="3">
      <t>サイ</t>
    </rPh>
    <phoneticPr fontId="6"/>
  </si>
  <si>
    <t>36歳</t>
    <rPh sb="2" eb="3">
      <t>サイ</t>
    </rPh>
    <phoneticPr fontId="6"/>
  </si>
  <si>
    <t>37歳</t>
    <rPh sb="2" eb="3">
      <t>サイ</t>
    </rPh>
    <phoneticPr fontId="6"/>
  </si>
  <si>
    <t>38歳</t>
    <rPh sb="2" eb="3">
      <t>サイ</t>
    </rPh>
    <phoneticPr fontId="6"/>
  </si>
  <si>
    <t>39歳</t>
    <rPh sb="2" eb="3">
      <t>サイ</t>
    </rPh>
    <phoneticPr fontId="6"/>
  </si>
  <si>
    <t>40歳</t>
    <rPh sb="2" eb="3">
      <t>サイ</t>
    </rPh>
    <phoneticPr fontId="6"/>
  </si>
  <si>
    <t>41歳</t>
    <rPh sb="2" eb="3">
      <t>サイ</t>
    </rPh>
    <phoneticPr fontId="6"/>
  </si>
  <si>
    <t>42歳</t>
    <rPh sb="2" eb="3">
      <t>サイ</t>
    </rPh>
    <phoneticPr fontId="6"/>
  </si>
  <si>
    <t>43歳</t>
    <rPh sb="2" eb="3">
      <t>サイ</t>
    </rPh>
    <phoneticPr fontId="6"/>
  </si>
  <si>
    <t>44歳</t>
    <rPh sb="2" eb="3">
      <t>サイ</t>
    </rPh>
    <phoneticPr fontId="6"/>
  </si>
  <si>
    <t>45歳</t>
    <rPh sb="2" eb="3">
      <t>サイ</t>
    </rPh>
    <phoneticPr fontId="6"/>
  </si>
  <si>
    <t>46歳</t>
    <rPh sb="2" eb="3">
      <t>サイ</t>
    </rPh>
    <phoneticPr fontId="6"/>
  </si>
  <si>
    <t>47歳</t>
    <rPh sb="2" eb="3">
      <t>サイ</t>
    </rPh>
    <phoneticPr fontId="6"/>
  </si>
  <si>
    <t>48歳</t>
    <rPh sb="2" eb="3">
      <t>サイ</t>
    </rPh>
    <phoneticPr fontId="6"/>
  </si>
  <si>
    <t>49歳</t>
    <rPh sb="2" eb="3">
      <t>サイ</t>
    </rPh>
    <phoneticPr fontId="6"/>
  </si>
  <si>
    <t>50歳</t>
    <rPh sb="2" eb="3">
      <t>サイ</t>
    </rPh>
    <phoneticPr fontId="6"/>
  </si>
  <si>
    <t>51歳</t>
    <rPh sb="2" eb="3">
      <t>サイ</t>
    </rPh>
    <phoneticPr fontId="6"/>
  </si>
  <si>
    <t>52歳</t>
    <rPh sb="2" eb="3">
      <t>サイ</t>
    </rPh>
    <phoneticPr fontId="6"/>
  </si>
  <si>
    <t>53歳</t>
    <rPh sb="2" eb="3">
      <t>サイ</t>
    </rPh>
    <phoneticPr fontId="6"/>
  </si>
  <si>
    <t>54歳</t>
    <rPh sb="2" eb="3">
      <t>サイ</t>
    </rPh>
    <phoneticPr fontId="6"/>
  </si>
  <si>
    <t>55歳</t>
    <rPh sb="2" eb="3">
      <t>サイ</t>
    </rPh>
    <phoneticPr fontId="6"/>
  </si>
  <si>
    <t>56歳</t>
    <rPh sb="2" eb="3">
      <t>サイ</t>
    </rPh>
    <phoneticPr fontId="6"/>
  </si>
  <si>
    <t>57歳</t>
    <rPh sb="2" eb="3">
      <t>サイ</t>
    </rPh>
    <phoneticPr fontId="6"/>
  </si>
  <si>
    <t>58歳</t>
    <rPh sb="2" eb="3">
      <t>サイ</t>
    </rPh>
    <phoneticPr fontId="6"/>
  </si>
  <si>
    <t>59歳</t>
    <rPh sb="2" eb="3">
      <t>サイ</t>
    </rPh>
    <phoneticPr fontId="6"/>
  </si>
  <si>
    <t>60歳</t>
    <rPh sb="2" eb="3">
      <t>サイ</t>
    </rPh>
    <phoneticPr fontId="6"/>
  </si>
  <si>
    <t>61歳</t>
    <rPh sb="2" eb="3">
      <t>サイ</t>
    </rPh>
    <phoneticPr fontId="6"/>
  </si>
  <si>
    <t>62歳</t>
    <rPh sb="2" eb="3">
      <t>サイ</t>
    </rPh>
    <phoneticPr fontId="6"/>
  </si>
  <si>
    <t>63歳</t>
    <rPh sb="2" eb="3">
      <t>サイ</t>
    </rPh>
    <phoneticPr fontId="6"/>
  </si>
  <si>
    <t>64歳</t>
    <rPh sb="2" eb="3">
      <t>サイ</t>
    </rPh>
    <phoneticPr fontId="6"/>
  </si>
  <si>
    <t>65歳</t>
    <rPh sb="2" eb="3">
      <t>サイ</t>
    </rPh>
    <phoneticPr fontId="6"/>
  </si>
  <si>
    <t>0年</t>
    <rPh sb="1" eb="2">
      <t>ネン</t>
    </rPh>
    <phoneticPr fontId="6"/>
  </si>
  <si>
    <t>1年</t>
    <rPh sb="1" eb="2">
      <t>ネン</t>
    </rPh>
    <phoneticPr fontId="6"/>
  </si>
  <si>
    <t>-</t>
    <phoneticPr fontId="6"/>
  </si>
  <si>
    <t>2年</t>
    <rPh sb="1" eb="2">
      <t>ネン</t>
    </rPh>
    <phoneticPr fontId="6"/>
  </si>
  <si>
    <t>3年</t>
    <rPh sb="1" eb="2">
      <t>ネン</t>
    </rPh>
    <phoneticPr fontId="6"/>
  </si>
  <si>
    <t>4年</t>
    <rPh sb="1" eb="2">
      <t>ネン</t>
    </rPh>
    <phoneticPr fontId="6"/>
  </si>
  <si>
    <t>5年</t>
    <rPh sb="1" eb="2">
      <t>ネン</t>
    </rPh>
    <phoneticPr fontId="6"/>
  </si>
  <si>
    <t>6年</t>
    <rPh sb="1" eb="2">
      <t>ネン</t>
    </rPh>
    <phoneticPr fontId="6"/>
  </si>
  <si>
    <t>7年</t>
    <rPh sb="1" eb="2">
      <t>ネン</t>
    </rPh>
    <phoneticPr fontId="6"/>
  </si>
  <si>
    <t>8年</t>
    <rPh sb="1" eb="2">
      <t>ネン</t>
    </rPh>
    <phoneticPr fontId="6"/>
  </si>
  <si>
    <t>9年</t>
    <rPh sb="1" eb="2">
      <t>ネン</t>
    </rPh>
    <phoneticPr fontId="6"/>
  </si>
  <si>
    <t>10年</t>
    <rPh sb="2" eb="3">
      <t>ネン</t>
    </rPh>
    <phoneticPr fontId="6"/>
  </si>
  <si>
    <t>※経験年数は、樹楽での経験年数で、他施設での経験は含まない。</t>
    <rPh sb="1" eb="3">
      <t>ケイケン</t>
    </rPh>
    <rPh sb="3" eb="5">
      <t>ネンスウ</t>
    </rPh>
    <rPh sb="7" eb="8">
      <t>キ</t>
    </rPh>
    <rPh sb="8" eb="9">
      <t>ラク</t>
    </rPh>
    <rPh sb="11" eb="13">
      <t>ケイケン</t>
    </rPh>
    <rPh sb="13" eb="15">
      <t>ネンスウ</t>
    </rPh>
    <rPh sb="17" eb="18">
      <t>タ</t>
    </rPh>
    <rPh sb="18" eb="20">
      <t>シセツ</t>
    </rPh>
    <rPh sb="22" eb="24">
      <t>ケイケン</t>
    </rPh>
    <rPh sb="25" eb="26">
      <t>フク</t>
    </rPh>
    <phoneticPr fontId="6"/>
  </si>
  <si>
    <t>パート</t>
    <phoneticPr fontId="6"/>
  </si>
  <si>
    <t>スタートは最低賃金。</t>
    <rPh sb="5" eb="7">
      <t>サイテイ</t>
    </rPh>
    <rPh sb="7" eb="9">
      <t>チンギン</t>
    </rPh>
    <phoneticPr fontId="6"/>
  </si>
  <si>
    <t>手当金額</t>
    <rPh sb="0" eb="2">
      <t>テアテ</t>
    </rPh>
    <rPh sb="2" eb="4">
      <t>キンガク</t>
    </rPh>
    <phoneticPr fontId="6"/>
  </si>
  <si>
    <t>資格手当</t>
    <rPh sb="0" eb="2">
      <t>シカク</t>
    </rPh>
    <rPh sb="2" eb="4">
      <t>テア</t>
    </rPh>
    <phoneticPr fontId="6"/>
  </si>
  <si>
    <t>※各資格手当の1%を時給に上乗せ。</t>
    <rPh sb="1" eb="4">
      <t>カクシカク</t>
    </rPh>
    <rPh sb="4" eb="6">
      <t>テアテ</t>
    </rPh>
    <rPh sb="10" eb="12">
      <t>ジキュウ</t>
    </rPh>
    <rPh sb="13" eb="15">
      <t>ウワノ</t>
    </rPh>
    <phoneticPr fontId="6"/>
  </si>
  <si>
    <t>A</t>
    <phoneticPr fontId="6"/>
  </si>
  <si>
    <t>相談員資格</t>
    <rPh sb="0" eb="3">
      <t>ソウダンイン</t>
    </rPh>
    <rPh sb="3" eb="5">
      <t>シカク</t>
    </rPh>
    <phoneticPr fontId="6"/>
  </si>
  <si>
    <t>※社会福祉士・社会福祉主事(任用)・精神保健福祉士</t>
    <rPh sb="1" eb="3">
      <t>シャカイ</t>
    </rPh>
    <rPh sb="3" eb="5">
      <t>フクシ</t>
    </rPh>
    <rPh sb="5" eb="6">
      <t>シ</t>
    </rPh>
    <rPh sb="7" eb="9">
      <t>シャカイ</t>
    </rPh>
    <rPh sb="9" eb="11">
      <t>フクシ</t>
    </rPh>
    <rPh sb="11" eb="13">
      <t>シュジ</t>
    </rPh>
    <rPh sb="14" eb="16">
      <t>ニンヨウ</t>
    </rPh>
    <rPh sb="18" eb="20">
      <t>セイシン</t>
    </rPh>
    <rPh sb="20" eb="22">
      <t>ホケン</t>
    </rPh>
    <rPh sb="22" eb="25">
      <t>フクシシ</t>
    </rPh>
    <phoneticPr fontId="6"/>
  </si>
  <si>
    <t>介護福祉士と介護支援専門員は地域による。</t>
    <rPh sb="0" eb="2">
      <t>カイゴ</t>
    </rPh>
    <rPh sb="2" eb="5">
      <t>フクシシ</t>
    </rPh>
    <rPh sb="6" eb="8">
      <t>カイゴ</t>
    </rPh>
    <rPh sb="8" eb="10">
      <t>シエン</t>
    </rPh>
    <rPh sb="10" eb="13">
      <t>センモンイン</t>
    </rPh>
    <rPh sb="14" eb="16">
      <t>チイキ</t>
    </rPh>
    <phoneticPr fontId="6"/>
  </si>
  <si>
    <t>B</t>
    <phoneticPr fontId="6"/>
  </si>
  <si>
    <t>機能訓練指導員資格（通常はパート雇用）</t>
    <rPh sb="0" eb="2">
      <t>キノウ</t>
    </rPh>
    <rPh sb="2" eb="4">
      <t>クンレン</t>
    </rPh>
    <rPh sb="4" eb="7">
      <t>シドウイン</t>
    </rPh>
    <rPh sb="7" eb="9">
      <t>シカク</t>
    </rPh>
    <rPh sb="10" eb="12">
      <t>ツウジョウ</t>
    </rPh>
    <rPh sb="16" eb="18">
      <t>コヨウ</t>
    </rPh>
    <phoneticPr fontId="6"/>
  </si>
  <si>
    <t>※機能訓練指導員は1%上乗せ。</t>
    <rPh sb="1" eb="3">
      <t>キノウ</t>
    </rPh>
    <rPh sb="3" eb="5">
      <t>クンレン</t>
    </rPh>
    <rPh sb="5" eb="8">
      <t>シドウイン</t>
    </rPh>
    <rPh sb="11" eb="13">
      <t>ウワノ</t>
    </rPh>
    <phoneticPr fontId="6"/>
  </si>
  <si>
    <t>※PT・ST・OT・(正・准)看護師</t>
    <rPh sb="11" eb="12">
      <t>セイ</t>
    </rPh>
    <rPh sb="13" eb="14">
      <t>ジュン</t>
    </rPh>
    <rPh sb="15" eb="18">
      <t>カンゴシ</t>
    </rPh>
    <phoneticPr fontId="6"/>
  </si>
  <si>
    <t>柔道整復師・あん摩マッサージ指圧師</t>
    <rPh sb="8" eb="9">
      <t>マ</t>
    </rPh>
    <rPh sb="14" eb="17">
      <t>シアツシ</t>
    </rPh>
    <phoneticPr fontId="6"/>
  </si>
  <si>
    <t>※手当てA・B共に複数資格を取得していても重複して手当ては付かない。</t>
    <rPh sb="1" eb="3">
      <t>テアテ</t>
    </rPh>
    <rPh sb="7" eb="8">
      <t>トモ</t>
    </rPh>
    <rPh sb="9" eb="11">
      <t>フクスウ</t>
    </rPh>
    <rPh sb="11" eb="13">
      <t>シカク</t>
    </rPh>
    <rPh sb="14" eb="16">
      <t>シュトク</t>
    </rPh>
    <rPh sb="21" eb="23">
      <t>ジュウフク</t>
    </rPh>
    <rPh sb="25" eb="27">
      <t>テア</t>
    </rPh>
    <rPh sb="29" eb="30">
      <t>ツ</t>
    </rPh>
    <phoneticPr fontId="6"/>
  </si>
  <si>
    <t>※ヘルパー2級、初任者研修等は、デイの資格要件には該当しないが手当は要検討。</t>
    <rPh sb="6" eb="7">
      <t>キュウ</t>
    </rPh>
    <rPh sb="8" eb="11">
      <t>ショニンシャ</t>
    </rPh>
    <rPh sb="11" eb="13">
      <t>ケンシュウ</t>
    </rPh>
    <rPh sb="13" eb="14">
      <t>トウ</t>
    </rPh>
    <rPh sb="19" eb="21">
      <t>シカク</t>
    </rPh>
    <rPh sb="21" eb="23">
      <t>ヨウケン</t>
    </rPh>
    <rPh sb="25" eb="27">
      <t>ガイトウ</t>
    </rPh>
    <rPh sb="31" eb="33">
      <t>テアテ</t>
    </rPh>
    <rPh sb="34" eb="35">
      <t>ヨウ</t>
    </rPh>
    <rPh sb="35" eb="37">
      <t>ケントウ</t>
    </rPh>
    <phoneticPr fontId="6"/>
  </si>
  <si>
    <t>管理手当</t>
    <rPh sb="0" eb="2">
      <t>カンリ</t>
    </rPh>
    <rPh sb="2" eb="4">
      <t>テアテ</t>
    </rPh>
    <phoneticPr fontId="6"/>
  </si>
  <si>
    <t>管理者業務を行う手当。（固定）</t>
    <rPh sb="0" eb="3">
      <t>カンリシャ</t>
    </rPh>
    <rPh sb="3" eb="5">
      <t>ギョウム</t>
    </rPh>
    <rPh sb="6" eb="7">
      <t>オコナ</t>
    </rPh>
    <rPh sb="8" eb="10">
      <t>テアテ</t>
    </rPh>
    <rPh sb="12" eb="14">
      <t>コテイ</t>
    </rPh>
    <phoneticPr fontId="6"/>
  </si>
  <si>
    <t>その他手当</t>
    <rPh sb="2" eb="3">
      <t>タ</t>
    </rPh>
    <rPh sb="3" eb="5">
      <t>テアテ</t>
    </rPh>
    <phoneticPr fontId="6"/>
  </si>
  <si>
    <t>MAX</t>
    <phoneticPr fontId="6"/>
  </si>
  <si>
    <t>管理者</t>
    <rPh sb="0" eb="3">
      <t>カンリシャ</t>
    </rPh>
    <phoneticPr fontId="6"/>
  </si>
  <si>
    <t>歩合制</t>
    <rPh sb="0" eb="3">
      <t>ブアイセイ</t>
    </rPh>
    <phoneticPr fontId="6"/>
  </si>
  <si>
    <t>※稼働率に応じて、又は請求額から算出される想定利益の何%といったかたち。</t>
    <rPh sb="1" eb="3">
      <t>カドウ</t>
    </rPh>
    <rPh sb="3" eb="4">
      <t>リツ</t>
    </rPh>
    <rPh sb="5" eb="6">
      <t>オウ</t>
    </rPh>
    <rPh sb="9" eb="10">
      <t>マタ</t>
    </rPh>
    <rPh sb="11" eb="13">
      <t>セイキュウ</t>
    </rPh>
    <rPh sb="13" eb="14">
      <t>ガク</t>
    </rPh>
    <rPh sb="16" eb="18">
      <t>サンシュツ</t>
    </rPh>
    <rPh sb="21" eb="23">
      <t>ソウテイ</t>
    </rPh>
    <rPh sb="23" eb="25">
      <t>リエキ</t>
    </rPh>
    <rPh sb="26" eb="27">
      <t>ナン</t>
    </rPh>
    <phoneticPr fontId="6"/>
  </si>
  <si>
    <t>相談員</t>
    <rPh sb="0" eb="3">
      <t>ソウダンイン</t>
    </rPh>
    <phoneticPr fontId="6"/>
  </si>
  <si>
    <t>※評価シートの1%を時給に反映</t>
    <rPh sb="1" eb="3">
      <t>ヒョウカ</t>
    </rPh>
    <rPh sb="10" eb="12">
      <t>ジキュウ</t>
    </rPh>
    <rPh sb="13" eb="15">
      <t>ハンエイ</t>
    </rPh>
    <phoneticPr fontId="6"/>
  </si>
  <si>
    <t>評価シートを元に支給。</t>
    <rPh sb="0" eb="2">
      <t>ヒョウカ</t>
    </rPh>
    <rPh sb="6" eb="7">
      <t>モト</t>
    </rPh>
    <rPh sb="8" eb="10">
      <t>シキュウ</t>
    </rPh>
    <phoneticPr fontId="6"/>
  </si>
  <si>
    <t>※検討事項。何段階にするか。それぞれの段階の振り分け。</t>
    <rPh sb="1" eb="3">
      <t>ケントウ</t>
    </rPh>
    <rPh sb="3" eb="5">
      <t>ジコウ</t>
    </rPh>
    <rPh sb="6" eb="9">
      <t>ナンダンカイ</t>
    </rPh>
    <rPh sb="19" eb="21">
      <t>ダンカイ</t>
    </rPh>
    <rPh sb="22" eb="23">
      <t>フ</t>
    </rPh>
    <rPh sb="24" eb="25">
      <t>ワ</t>
    </rPh>
    <phoneticPr fontId="6"/>
  </si>
  <si>
    <t>介護職員</t>
    <rPh sb="0" eb="2">
      <t>カイゴ</t>
    </rPh>
    <rPh sb="2" eb="4">
      <t>ショクイン</t>
    </rPh>
    <phoneticPr fontId="6"/>
  </si>
  <si>
    <t>夜勤手当（要検討）</t>
    <rPh sb="0" eb="2">
      <t>ヤキン</t>
    </rPh>
    <rPh sb="2" eb="4">
      <t>テアテ</t>
    </rPh>
    <rPh sb="5" eb="6">
      <t>ヨウ</t>
    </rPh>
    <rPh sb="6" eb="8">
      <t>ケントウ</t>
    </rPh>
    <phoneticPr fontId="6"/>
  </si>
  <si>
    <t>深夜手当込の一律支給（案）1回の勤務あたり。</t>
    <rPh sb="0" eb="2">
      <t>シンヤ</t>
    </rPh>
    <rPh sb="2" eb="4">
      <t>テアテ</t>
    </rPh>
    <rPh sb="4" eb="5">
      <t>コミ</t>
    </rPh>
    <rPh sb="6" eb="8">
      <t>イチリツ</t>
    </rPh>
    <rPh sb="8" eb="10">
      <t>シキュウ</t>
    </rPh>
    <rPh sb="11" eb="12">
      <t>アン</t>
    </rPh>
    <rPh sb="14" eb="15">
      <t>カイ</t>
    </rPh>
    <rPh sb="16" eb="18">
      <t>キンム</t>
    </rPh>
    <phoneticPr fontId="6"/>
  </si>
  <si>
    <t>※2,000円はあくまで8時間労働に対しての物。時間外労働は通常の25%増しで支給。</t>
    <rPh sb="2" eb="7">
      <t>０００エン</t>
    </rPh>
    <rPh sb="13" eb="15">
      <t>ジカン</t>
    </rPh>
    <rPh sb="15" eb="17">
      <t>ロウドウ</t>
    </rPh>
    <rPh sb="18" eb="19">
      <t>タイ</t>
    </rPh>
    <rPh sb="22" eb="23">
      <t>モノ</t>
    </rPh>
    <rPh sb="24" eb="27">
      <t>ジカンガイ</t>
    </rPh>
    <rPh sb="27" eb="29">
      <t>ロウドウ</t>
    </rPh>
    <rPh sb="30" eb="32">
      <t>ツウジョウ</t>
    </rPh>
    <rPh sb="36" eb="37">
      <t>マ</t>
    </rPh>
    <rPh sb="39" eb="41">
      <t>シキュウ</t>
    </rPh>
    <phoneticPr fontId="6"/>
  </si>
  <si>
    <t>キャリアパス</t>
    <phoneticPr fontId="1"/>
  </si>
  <si>
    <t>職位</t>
    <rPh sb="0" eb="2">
      <t>ショクイ</t>
    </rPh>
    <phoneticPr fontId="1"/>
  </si>
  <si>
    <t>一般職</t>
    <rPh sb="0" eb="2">
      <t>イッパン</t>
    </rPh>
    <rPh sb="2" eb="3">
      <t>ショク</t>
    </rPh>
    <phoneticPr fontId="1"/>
  </si>
  <si>
    <t>指導職</t>
    <rPh sb="0" eb="2">
      <t>シドウ</t>
    </rPh>
    <rPh sb="2" eb="3">
      <t>ショク</t>
    </rPh>
    <phoneticPr fontId="1"/>
  </si>
  <si>
    <t>監督職</t>
    <rPh sb="0" eb="2">
      <t>カントク</t>
    </rPh>
    <rPh sb="2" eb="3">
      <t>ショク</t>
    </rPh>
    <phoneticPr fontId="1"/>
  </si>
  <si>
    <t>等級</t>
    <rPh sb="0" eb="2">
      <t>トウキュウ</t>
    </rPh>
    <phoneticPr fontId="1"/>
  </si>
  <si>
    <t>１等級</t>
    <rPh sb="1" eb="3">
      <t>トウキュウ</t>
    </rPh>
    <phoneticPr fontId="1"/>
  </si>
  <si>
    <t>２等級</t>
    <rPh sb="1" eb="3">
      <t>トウキュウ</t>
    </rPh>
    <phoneticPr fontId="1"/>
  </si>
  <si>
    <t>３等級</t>
    <rPh sb="1" eb="3">
      <t>トウキュウ</t>
    </rPh>
    <phoneticPr fontId="1"/>
  </si>
  <si>
    <t>職責（役割）</t>
    <rPh sb="0" eb="2">
      <t>ショクセキ</t>
    </rPh>
    <rPh sb="3" eb="5">
      <t>ヤクワリ</t>
    </rPh>
    <phoneticPr fontId="1"/>
  </si>
  <si>
    <t>社会力を身に付け、指導を受けながら日常的な介護業務ができる。</t>
    <phoneticPr fontId="1"/>
  </si>
  <si>
    <t>従業者や利用者に対してのコミュニケーション力を高め、又、自立して日常的な介護業務ができる。                                                                         従業者の育成や部門内調整を図る。</t>
    <rPh sb="118" eb="121">
      <t>ジュウギョウシャ</t>
    </rPh>
    <rPh sb="122" eb="124">
      <t>イクセイ</t>
    </rPh>
    <rPh sb="125" eb="128">
      <t>ブモンナイ</t>
    </rPh>
    <rPh sb="128" eb="130">
      <t>チョウセイ</t>
    </rPh>
    <rPh sb="131" eb="132">
      <t>ハカ</t>
    </rPh>
    <phoneticPr fontId="1"/>
  </si>
  <si>
    <t>自らの役割と責任をもって、業務に遂行し、又、初任者・中堅職員に対しての介護知識・技術の指導ができる。従業者へ働きかけて、意欲を引きだすことを行う。</t>
    <phoneticPr fontId="1"/>
  </si>
  <si>
    <t>求められる能力</t>
    <rPh sb="0" eb="1">
      <t>モト</t>
    </rPh>
    <rPh sb="5" eb="7">
      <t>ノウリョク</t>
    </rPh>
    <phoneticPr fontId="1"/>
  </si>
  <si>
    <t xml:space="preserve">・介護職員として自覚と責任ある行動ができる。
・組織における役割・心構えが理解できる。
・基本的な介護技術の習得
・接遇、マナーの理解ができる。
</t>
    <phoneticPr fontId="1"/>
  </si>
  <si>
    <t>・利用者の理解と利用者、ご家族との良好な人間の確立ができる
・組織における役割を理解した上で行動ができる。
・自立して介護業務が行うことができる。
・利用者の人権を尊重し、個別性を重視した業務ができる。　　　　　　　　　　　　　　　・自己の経験を活かし従業者の指導することができる。</t>
    <rPh sb="117" eb="119">
      <t>ジコ</t>
    </rPh>
    <rPh sb="120" eb="122">
      <t>ケイケン</t>
    </rPh>
    <rPh sb="123" eb="124">
      <t>イ</t>
    </rPh>
    <rPh sb="126" eb="129">
      <t>ジュウギョウシャ</t>
    </rPh>
    <rPh sb="130" eb="132">
      <t>シドウ</t>
    </rPh>
    <phoneticPr fontId="1"/>
  </si>
  <si>
    <t>・リーダーシップを発揮して、チームを構成できる。
・初任者・中堅職員に対してに指導ができる。
・介護業務の模範となることができる。</t>
    <phoneticPr fontId="1"/>
  </si>
  <si>
    <t>職務内容</t>
    <rPh sb="0" eb="2">
      <t>ショクム</t>
    </rPh>
    <rPh sb="2" eb="4">
      <t>ナイヨウ</t>
    </rPh>
    <phoneticPr fontId="1"/>
  </si>
  <si>
    <t>・基本介護
・健康管理
・日常活動援助
・報告、連絡、観察、記録
・外部研修参加
・個別援助の実施</t>
    <rPh sb="1" eb="3">
      <t>キホン</t>
    </rPh>
    <rPh sb="3" eb="5">
      <t>カイゴ</t>
    </rPh>
    <rPh sb="7" eb="9">
      <t>ケンコウ</t>
    </rPh>
    <rPh sb="9" eb="11">
      <t>カンリ</t>
    </rPh>
    <rPh sb="13" eb="15">
      <t>ニチジョウ</t>
    </rPh>
    <rPh sb="15" eb="17">
      <t>カツドウ</t>
    </rPh>
    <rPh sb="17" eb="19">
      <t>エンジョ</t>
    </rPh>
    <rPh sb="21" eb="23">
      <t>ホウコク</t>
    </rPh>
    <rPh sb="24" eb="26">
      <t>レンラク</t>
    </rPh>
    <rPh sb="27" eb="29">
      <t>カンサツ</t>
    </rPh>
    <rPh sb="30" eb="32">
      <t>キロク</t>
    </rPh>
    <rPh sb="34" eb="38">
      <t>ガイブケンシュウ</t>
    </rPh>
    <rPh sb="38" eb="40">
      <t>サンカ</t>
    </rPh>
    <rPh sb="42" eb="44">
      <t>コベツ</t>
    </rPh>
    <rPh sb="44" eb="46">
      <t>エンジョ</t>
    </rPh>
    <rPh sb="47" eb="49">
      <t>ジッシ</t>
    </rPh>
    <phoneticPr fontId="1"/>
  </si>
  <si>
    <t>・家族対応
・リスクマネジメント
・一般職指導　　　　　　　　　　　　　　　　　　　　　　　　　　　　　　　　　　　　　　　　　　　　　　・欠員時サポート</t>
    <rPh sb="1" eb="3">
      <t>カゾク</t>
    </rPh>
    <rPh sb="3" eb="5">
      <t>タイオウ</t>
    </rPh>
    <rPh sb="18" eb="20">
      <t>イッパン</t>
    </rPh>
    <rPh sb="20" eb="21">
      <t>ショク</t>
    </rPh>
    <rPh sb="21" eb="23">
      <t>シドウ</t>
    </rPh>
    <rPh sb="70" eb="72">
      <t>ケツイン</t>
    </rPh>
    <rPh sb="72" eb="73">
      <t>ジ</t>
    </rPh>
    <phoneticPr fontId="1"/>
  </si>
  <si>
    <t>・チームの管理調整
・一般職、指導職の育成
・緊急対応
・苦情・相談に関する業務　　　　　　　　　　　　　　　　　　　　　　　　　　　　　　　　　・地域・他組織との連携・調整</t>
    <rPh sb="5" eb="7">
      <t>カンリ</t>
    </rPh>
    <rPh sb="7" eb="9">
      <t>チョウセイ</t>
    </rPh>
    <rPh sb="11" eb="13">
      <t>イッパン</t>
    </rPh>
    <rPh sb="13" eb="14">
      <t>ショク</t>
    </rPh>
    <rPh sb="15" eb="17">
      <t>シドウ</t>
    </rPh>
    <rPh sb="17" eb="18">
      <t>ショク</t>
    </rPh>
    <rPh sb="19" eb="21">
      <t>イクセイ</t>
    </rPh>
    <rPh sb="23" eb="25">
      <t>キンキュウ</t>
    </rPh>
    <rPh sb="25" eb="27">
      <t>タイオウ</t>
    </rPh>
    <rPh sb="29" eb="31">
      <t>クジョウ</t>
    </rPh>
    <rPh sb="32" eb="34">
      <t>ソウダン</t>
    </rPh>
    <rPh sb="35" eb="36">
      <t>カン</t>
    </rPh>
    <rPh sb="38" eb="40">
      <t>ギョウム</t>
    </rPh>
    <rPh sb="74" eb="76">
      <t>チイキ</t>
    </rPh>
    <rPh sb="77" eb="78">
      <t>タ</t>
    </rPh>
    <rPh sb="78" eb="80">
      <t>ソシキ</t>
    </rPh>
    <rPh sb="82" eb="84">
      <t>レンケイ</t>
    </rPh>
    <rPh sb="85" eb="87">
      <t>チョウセイ</t>
    </rPh>
    <phoneticPr fontId="1"/>
  </si>
  <si>
    <t>資格・免許・講習等</t>
    <rPh sb="0" eb="2">
      <t>シカク</t>
    </rPh>
    <rPh sb="3" eb="5">
      <t>メンキョ</t>
    </rPh>
    <rPh sb="6" eb="8">
      <t>コウシュウ</t>
    </rPh>
    <rPh sb="8" eb="9">
      <t>トウ</t>
    </rPh>
    <phoneticPr fontId="1"/>
  </si>
  <si>
    <t>介護初任者研修</t>
    <rPh sb="0" eb="2">
      <t>カイゴ</t>
    </rPh>
    <rPh sb="2" eb="5">
      <t>ショニンシャ</t>
    </rPh>
    <rPh sb="5" eb="7">
      <t>ケンシュウ</t>
    </rPh>
    <phoneticPr fontId="1"/>
  </si>
  <si>
    <t>介護福祉士
認知症介護実践者研修</t>
    <rPh sb="0" eb="2">
      <t>カイゴ</t>
    </rPh>
    <rPh sb="2" eb="5">
      <t>フクシシ</t>
    </rPh>
    <rPh sb="6" eb="9">
      <t>ニンチショウ</t>
    </rPh>
    <rPh sb="9" eb="11">
      <t>カイゴ</t>
    </rPh>
    <rPh sb="11" eb="14">
      <t>ジッセンシャ</t>
    </rPh>
    <rPh sb="14" eb="16">
      <t>ケンシュウ</t>
    </rPh>
    <phoneticPr fontId="1"/>
  </si>
  <si>
    <t>介護支援専門員
介護福祉士
認知症介護実践者研修</t>
    <rPh sb="0" eb="2">
      <t>カイゴ</t>
    </rPh>
    <rPh sb="2" eb="4">
      <t>シエン</t>
    </rPh>
    <rPh sb="4" eb="6">
      <t>センモン</t>
    </rPh>
    <rPh sb="6" eb="7">
      <t>イン</t>
    </rPh>
    <rPh sb="8" eb="10">
      <t>カイゴ</t>
    </rPh>
    <rPh sb="10" eb="13">
      <t>フクシシ</t>
    </rPh>
    <rPh sb="14" eb="19">
      <t>ニンチショウカイゴ</t>
    </rPh>
    <rPh sb="19" eb="22">
      <t>ジッセンシャ</t>
    </rPh>
    <rPh sb="22" eb="24">
      <t>ケンシュウ</t>
    </rPh>
    <phoneticPr fontId="1"/>
  </si>
  <si>
    <t>待遇</t>
    <rPh sb="0" eb="2">
      <t>タイグウ</t>
    </rPh>
    <phoneticPr fontId="1"/>
  </si>
  <si>
    <t>研修受講や試験のためのシフト調整・休暇の付与</t>
    <phoneticPr fontId="1"/>
  </si>
  <si>
    <t>職業能力評価基準</t>
    <rPh sb="0" eb="2">
      <t>ショクギョウ</t>
    </rPh>
    <rPh sb="2" eb="4">
      <t>ノウリョク</t>
    </rPh>
    <rPh sb="4" eb="6">
      <t>ヒョウカ</t>
    </rPh>
    <rPh sb="6" eb="8">
      <t>キジュン</t>
    </rPh>
    <phoneticPr fontId="1"/>
  </si>
  <si>
    <t>　　　　　　職位・等級
仕事の種類</t>
    <rPh sb="6" eb="8">
      <t>ショクイ</t>
    </rPh>
    <rPh sb="9" eb="11">
      <t>トウキュウ</t>
    </rPh>
    <phoneticPr fontId="1"/>
  </si>
  <si>
    <r>
      <t xml:space="preserve">送迎
</t>
    </r>
    <r>
      <rPr>
        <sz val="9"/>
        <color theme="1"/>
        <rFont val="ＭＳ Ｐゴシック"/>
        <family val="3"/>
        <charset val="128"/>
        <scheme val="minor"/>
      </rPr>
      <t>（地域密着型通所介護）</t>
    </r>
    <rPh sb="0" eb="2">
      <t>ソウゲイ</t>
    </rPh>
    <rPh sb="4" eb="9">
      <t>チイキミッチャクガタ</t>
    </rPh>
    <rPh sb="9" eb="11">
      <t>ツウショ</t>
    </rPh>
    <rPh sb="11" eb="13">
      <t>カイゴ</t>
    </rPh>
    <phoneticPr fontId="1"/>
  </si>
  <si>
    <t>○送迎する利用者に係るルート、場所、時間、留意事項等、送迎に必要な事項を理解し、運行することができる。
○利用者を身体状況に応じて介助することが
できる。
○挨拶ができる。</t>
    <rPh sb="1" eb="3">
      <t>ソウゲイ</t>
    </rPh>
    <rPh sb="5" eb="7">
      <t>リヨウ</t>
    </rPh>
    <rPh sb="7" eb="8">
      <t>シャ</t>
    </rPh>
    <rPh sb="9" eb="10">
      <t>カカ</t>
    </rPh>
    <rPh sb="15" eb="17">
      <t>バショ</t>
    </rPh>
    <rPh sb="18" eb="20">
      <t>ジカン</t>
    </rPh>
    <rPh sb="21" eb="23">
      <t>リュウイ</t>
    </rPh>
    <rPh sb="23" eb="25">
      <t>ジコウ</t>
    </rPh>
    <rPh sb="25" eb="26">
      <t>トウ</t>
    </rPh>
    <rPh sb="27" eb="29">
      <t>ソウゲイ</t>
    </rPh>
    <rPh sb="30" eb="32">
      <t>ヒツヨウ</t>
    </rPh>
    <rPh sb="33" eb="35">
      <t>ジコウ</t>
    </rPh>
    <rPh sb="36" eb="38">
      <t>リカイ</t>
    </rPh>
    <rPh sb="40" eb="42">
      <t>ウンコウ</t>
    </rPh>
    <rPh sb="54" eb="56">
      <t>リヨウ</t>
    </rPh>
    <rPh sb="56" eb="57">
      <t>シャ</t>
    </rPh>
    <rPh sb="58" eb="62">
      <t>シンタイジョウキョウ</t>
    </rPh>
    <rPh sb="63" eb="64">
      <t>オウ</t>
    </rPh>
    <rPh sb="66" eb="68">
      <t>カイジョ</t>
    </rPh>
    <rPh sb="81" eb="83">
      <t>アイサツ</t>
    </rPh>
    <phoneticPr fontId="1"/>
  </si>
  <si>
    <t>○利用者の安全・安心を考慮して車両の運行を指導することができる。
○利用者の身体状況に応じた移動介助を指導することができる。
○送迎時、ご家族に1日の様子を報告することができる。
又、一般職に指導することができる。
○上記業務について会議等で改善の提案することができる。</t>
    <rPh sb="1" eb="3">
      <t>リヨウ</t>
    </rPh>
    <rPh sb="3" eb="4">
      <t>シャ</t>
    </rPh>
    <rPh sb="5" eb="7">
      <t>アンゼン</t>
    </rPh>
    <rPh sb="8" eb="10">
      <t>アンシン</t>
    </rPh>
    <rPh sb="11" eb="13">
      <t>コウリョ</t>
    </rPh>
    <rPh sb="15" eb="17">
      <t>シャリョウ</t>
    </rPh>
    <rPh sb="18" eb="20">
      <t>ウンコウ</t>
    </rPh>
    <rPh sb="21" eb="23">
      <t>シドウ</t>
    </rPh>
    <rPh sb="35" eb="37">
      <t>リヨウ</t>
    </rPh>
    <rPh sb="37" eb="38">
      <t>シャ</t>
    </rPh>
    <rPh sb="39" eb="41">
      <t>シンタイ</t>
    </rPh>
    <rPh sb="41" eb="43">
      <t>ジョウキョウ</t>
    </rPh>
    <rPh sb="44" eb="45">
      <t>オウ</t>
    </rPh>
    <rPh sb="47" eb="49">
      <t>イドウ</t>
    </rPh>
    <rPh sb="49" eb="51">
      <t>カイジョ</t>
    </rPh>
    <rPh sb="52" eb="54">
      <t>シドウ</t>
    </rPh>
    <rPh sb="92" eb="93">
      <t>マタ</t>
    </rPh>
    <rPh sb="94" eb="96">
      <t>イッパン</t>
    </rPh>
    <rPh sb="96" eb="97">
      <t>ショク</t>
    </rPh>
    <rPh sb="98" eb="100">
      <t>シドウ</t>
    </rPh>
    <rPh sb="112" eb="114">
      <t>ジョウキ</t>
    </rPh>
    <rPh sb="114" eb="116">
      <t>ギョウム</t>
    </rPh>
    <rPh sb="120" eb="122">
      <t>カイギ</t>
    </rPh>
    <rPh sb="122" eb="123">
      <t>トウ</t>
    </rPh>
    <rPh sb="124" eb="126">
      <t>カイゼン</t>
    </rPh>
    <rPh sb="127" eb="129">
      <t>テイアン</t>
    </rPh>
    <phoneticPr fontId="1"/>
  </si>
  <si>
    <t>○送迎業務全般を把握し、必要な管理、指示をすることができる。</t>
    <rPh sb="1" eb="3">
      <t>ソウゲイ</t>
    </rPh>
    <rPh sb="3" eb="5">
      <t>ギョウム</t>
    </rPh>
    <rPh sb="5" eb="7">
      <t>ゼンパン</t>
    </rPh>
    <rPh sb="8" eb="10">
      <t>ハアク</t>
    </rPh>
    <rPh sb="12" eb="14">
      <t>ヒツヨウ</t>
    </rPh>
    <rPh sb="15" eb="17">
      <t>カンリ</t>
    </rPh>
    <rPh sb="18" eb="20">
      <t>シジ</t>
    </rPh>
    <phoneticPr fontId="1"/>
  </si>
  <si>
    <r>
      <t xml:space="preserve">食事介助
</t>
    </r>
    <r>
      <rPr>
        <sz val="9"/>
        <color theme="1"/>
        <rFont val="ＭＳ Ｐゴシック"/>
        <family val="3"/>
        <charset val="128"/>
        <scheme val="minor"/>
      </rPr>
      <t>（地域密着型通所介護）</t>
    </r>
    <rPh sb="0" eb="2">
      <t>ショクジ</t>
    </rPh>
    <rPh sb="2" eb="4">
      <t>カイジョ</t>
    </rPh>
    <rPh sb="6" eb="15">
      <t>チイキミッチャクガタツウショカイゴ</t>
    </rPh>
    <phoneticPr fontId="1"/>
  </si>
  <si>
    <t>○衛生面に気を付けて、手指消毒を行うことができる。
○利用者に合わせた配膳（食器の位置、お箸・スプーン、フォークなど）の準備をすることができる。
○利用者の身体状況に合わせて食事形態（刻み食、ペースト、とろみなど）を変更し、食べやすくできる。
○なるべく自力で食べることができるような配慮をし、必要時に適切な介助を行うことができる。
○摂取量、食事中の様子を記することができる。
○食事後、口腔ケアを行うことができる。</t>
    <rPh sb="1" eb="4">
      <t>エイセイメン</t>
    </rPh>
    <rPh sb="5" eb="6">
      <t>キ</t>
    </rPh>
    <rPh sb="7" eb="8">
      <t>ツ</t>
    </rPh>
    <rPh sb="11" eb="13">
      <t>シュシ</t>
    </rPh>
    <rPh sb="13" eb="15">
      <t>ショウドク</t>
    </rPh>
    <rPh sb="16" eb="17">
      <t>オコナ</t>
    </rPh>
    <rPh sb="76" eb="78">
      <t>リヨウ</t>
    </rPh>
    <rPh sb="78" eb="79">
      <t>シャ</t>
    </rPh>
    <rPh sb="80" eb="82">
      <t>シンタイ</t>
    </rPh>
    <rPh sb="82" eb="84">
      <t>ジョウキョウ</t>
    </rPh>
    <rPh sb="85" eb="86">
      <t>ア</t>
    </rPh>
    <rPh sb="89" eb="91">
      <t>ショクジ</t>
    </rPh>
    <rPh sb="91" eb="93">
      <t>ケイタイ</t>
    </rPh>
    <rPh sb="94" eb="95">
      <t>キザ</t>
    </rPh>
    <rPh sb="96" eb="97">
      <t>ショク</t>
    </rPh>
    <rPh sb="110" eb="112">
      <t>ヘンコウ</t>
    </rPh>
    <rPh sb="114" eb="115">
      <t>タ</t>
    </rPh>
    <rPh sb="130" eb="132">
      <t>ジリキ</t>
    </rPh>
    <rPh sb="133" eb="134">
      <t>タ</t>
    </rPh>
    <rPh sb="145" eb="147">
      <t>ハイリョ</t>
    </rPh>
    <rPh sb="150" eb="153">
      <t>ヒツヨウジ</t>
    </rPh>
    <rPh sb="154" eb="156">
      <t>テキセツ</t>
    </rPh>
    <rPh sb="157" eb="159">
      <t>カイジョ</t>
    </rPh>
    <rPh sb="160" eb="161">
      <t>オコナ</t>
    </rPh>
    <rPh sb="172" eb="174">
      <t>セッシュ</t>
    </rPh>
    <rPh sb="174" eb="175">
      <t>リョウ</t>
    </rPh>
    <rPh sb="176" eb="179">
      <t>ショクジチュウ</t>
    </rPh>
    <rPh sb="180" eb="182">
      <t>ヨウス</t>
    </rPh>
    <rPh sb="196" eb="198">
      <t>ショクジ</t>
    </rPh>
    <rPh sb="198" eb="199">
      <t>ゴ</t>
    </rPh>
    <rPh sb="200" eb="202">
      <t>コウクウ</t>
    </rPh>
    <rPh sb="205" eb="206">
      <t>オコナ</t>
    </rPh>
    <phoneticPr fontId="1"/>
  </si>
  <si>
    <t>○食事の準備について、一般職に適切な指導を行うことができる。
○利用者が安全・安心に食事ができるように座位の安定を確認する。又、嚥下力を高めるために嚥下体操を実践。又、指導することができる。
○利用者の摂取状況を把握し、利用者が摂取しやすい食事形態の変更をご家族・ケアマネジャーに提案できる。
○利用者様の身体状況に合わせた口腔ケアを指導することができる。
○食事の記録について記入方法を指導することができる。
○上記業務について会議等で改善の提案をすることができる。</t>
    <rPh sb="1" eb="3">
      <t>ショクジ</t>
    </rPh>
    <rPh sb="4" eb="6">
      <t>ジュンビ</t>
    </rPh>
    <rPh sb="11" eb="13">
      <t>イッパン</t>
    </rPh>
    <rPh sb="13" eb="14">
      <t>ショク</t>
    </rPh>
    <rPh sb="15" eb="17">
      <t>テキセツ</t>
    </rPh>
    <rPh sb="18" eb="20">
      <t>シドウ</t>
    </rPh>
    <rPh sb="21" eb="22">
      <t>オコナ</t>
    </rPh>
    <rPh sb="33" eb="35">
      <t>リヨウ</t>
    </rPh>
    <rPh sb="35" eb="36">
      <t>シャ</t>
    </rPh>
    <rPh sb="37" eb="39">
      <t>アンゼン</t>
    </rPh>
    <rPh sb="40" eb="42">
      <t>アンシン</t>
    </rPh>
    <rPh sb="43" eb="45">
      <t>ショクジ</t>
    </rPh>
    <rPh sb="52" eb="54">
      <t>ザイ</t>
    </rPh>
    <rPh sb="55" eb="57">
      <t>アンテイ</t>
    </rPh>
    <rPh sb="58" eb="60">
      <t>カクニン</t>
    </rPh>
    <rPh sb="63" eb="64">
      <t>マタ</t>
    </rPh>
    <rPh sb="65" eb="67">
      <t>エンゲ</t>
    </rPh>
    <rPh sb="67" eb="68">
      <t>チカラ</t>
    </rPh>
    <rPh sb="69" eb="70">
      <t>タカ</t>
    </rPh>
    <rPh sb="75" eb="77">
      <t>エンゲ</t>
    </rPh>
    <rPh sb="77" eb="79">
      <t>タイソウ</t>
    </rPh>
    <rPh sb="80" eb="82">
      <t>ジッセン</t>
    </rPh>
    <rPh sb="83" eb="84">
      <t>マタ</t>
    </rPh>
    <rPh sb="85" eb="87">
      <t>シドウ</t>
    </rPh>
    <rPh sb="99" eb="101">
      <t>リヨウ</t>
    </rPh>
    <rPh sb="101" eb="102">
      <t>シャ</t>
    </rPh>
    <rPh sb="103" eb="105">
      <t>セッシュ</t>
    </rPh>
    <rPh sb="105" eb="107">
      <t>ジョウキョウ</t>
    </rPh>
    <rPh sb="108" eb="110">
      <t>ハアク</t>
    </rPh>
    <rPh sb="112" eb="114">
      <t>リヨウ</t>
    </rPh>
    <rPh sb="114" eb="115">
      <t>シャ</t>
    </rPh>
    <rPh sb="116" eb="118">
      <t>セッシュ</t>
    </rPh>
    <rPh sb="122" eb="124">
      <t>ショクジ</t>
    </rPh>
    <rPh sb="124" eb="126">
      <t>ケイタイ</t>
    </rPh>
    <rPh sb="127" eb="129">
      <t>ヘンコウ</t>
    </rPh>
    <rPh sb="131" eb="133">
      <t>カゾク</t>
    </rPh>
    <rPh sb="142" eb="144">
      <t>テイアン</t>
    </rPh>
    <rPh sb="151" eb="153">
      <t>リヨウ</t>
    </rPh>
    <rPh sb="153" eb="154">
      <t>シャ</t>
    </rPh>
    <rPh sb="154" eb="155">
      <t>サマ</t>
    </rPh>
    <rPh sb="156" eb="160">
      <t>シンタイジョウキョウ</t>
    </rPh>
    <rPh sb="161" eb="162">
      <t>ア</t>
    </rPh>
    <rPh sb="165" eb="167">
      <t>コウクウ</t>
    </rPh>
    <rPh sb="170" eb="172">
      <t>シドウ</t>
    </rPh>
    <rPh sb="184" eb="186">
      <t>ショクジ</t>
    </rPh>
    <rPh sb="187" eb="189">
      <t>キロク</t>
    </rPh>
    <rPh sb="193" eb="195">
      <t>キニュウ</t>
    </rPh>
    <rPh sb="195" eb="197">
      <t>ホウホウ</t>
    </rPh>
    <rPh sb="198" eb="200">
      <t>シドウ</t>
    </rPh>
    <rPh sb="212" eb="214">
      <t>ジョウキ</t>
    </rPh>
    <rPh sb="214" eb="216">
      <t>ギョウム</t>
    </rPh>
    <rPh sb="220" eb="222">
      <t>カイギ</t>
    </rPh>
    <rPh sb="222" eb="223">
      <t>トウ</t>
    </rPh>
    <rPh sb="224" eb="226">
      <t>カイゼン</t>
    </rPh>
    <rPh sb="227" eb="229">
      <t>テイアン</t>
    </rPh>
    <phoneticPr fontId="1"/>
  </si>
  <si>
    <t>○食事介助業務全般を把握し、必要な管理、指示をすることができる。</t>
    <rPh sb="1" eb="3">
      <t>ショクジ</t>
    </rPh>
    <rPh sb="3" eb="5">
      <t>カイジョ</t>
    </rPh>
    <rPh sb="5" eb="7">
      <t>ギョウム</t>
    </rPh>
    <rPh sb="7" eb="9">
      <t>ゼンパン</t>
    </rPh>
    <rPh sb="10" eb="12">
      <t>ハアク</t>
    </rPh>
    <rPh sb="14" eb="16">
      <t>ヒツヨウ</t>
    </rPh>
    <rPh sb="17" eb="19">
      <t>カンリ</t>
    </rPh>
    <rPh sb="20" eb="22">
      <t>シジ</t>
    </rPh>
    <phoneticPr fontId="1"/>
  </si>
  <si>
    <r>
      <t xml:space="preserve">入浴介助
</t>
    </r>
    <r>
      <rPr>
        <sz val="9"/>
        <color theme="1"/>
        <rFont val="ＭＳ Ｐゴシック"/>
        <family val="3"/>
        <charset val="128"/>
        <scheme val="minor"/>
      </rPr>
      <t>（地域密着型通所介護）</t>
    </r>
    <rPh sb="0" eb="2">
      <t>ニュウヨク</t>
    </rPh>
    <rPh sb="2" eb="4">
      <t>カイジョ</t>
    </rPh>
    <rPh sb="6" eb="11">
      <t>チイキミッチャクガタ</t>
    </rPh>
    <rPh sb="11" eb="13">
      <t>ツウショ</t>
    </rPh>
    <rPh sb="13" eb="15">
      <t>カイゴ</t>
    </rPh>
    <phoneticPr fontId="1"/>
  </si>
  <si>
    <t>○入浴前にバイタル測定を行うことができる。
○入浴介助の基本に沿った入浴、衣服の着脱の介助ができる。
○利用者の身体状況に合わせて、洗髪・洗身等の介助、移動介助を行うことができる。
○利用者への適切な声掛けができる。
○利用者の入浴時の様子を明確に記録することができる。</t>
    <rPh sb="1" eb="3">
      <t>ニュウヨク</t>
    </rPh>
    <rPh sb="3" eb="4">
      <t>マエ</t>
    </rPh>
    <rPh sb="9" eb="11">
      <t>ソクテイ</t>
    </rPh>
    <rPh sb="12" eb="13">
      <t>オコナ</t>
    </rPh>
    <rPh sb="24" eb="26">
      <t>ニュウヨク</t>
    </rPh>
    <rPh sb="26" eb="28">
      <t>カイジョ</t>
    </rPh>
    <rPh sb="29" eb="31">
      <t>キホン</t>
    </rPh>
    <rPh sb="32" eb="33">
      <t>ソ</t>
    </rPh>
    <rPh sb="35" eb="37">
      <t>ニュウヨク</t>
    </rPh>
    <rPh sb="38" eb="40">
      <t>イフク</t>
    </rPh>
    <rPh sb="41" eb="43">
      <t>チャクダツ</t>
    </rPh>
    <rPh sb="44" eb="46">
      <t>カイジョ</t>
    </rPh>
    <rPh sb="95" eb="97">
      <t>リヨウ</t>
    </rPh>
    <rPh sb="97" eb="98">
      <t>シャ</t>
    </rPh>
    <rPh sb="100" eb="102">
      <t>テキセツ</t>
    </rPh>
    <rPh sb="103" eb="104">
      <t>コエ</t>
    </rPh>
    <rPh sb="104" eb="105">
      <t>ガ</t>
    </rPh>
    <rPh sb="114" eb="116">
      <t>リヨウ</t>
    </rPh>
    <rPh sb="116" eb="117">
      <t>シャ</t>
    </rPh>
    <rPh sb="118" eb="120">
      <t>ニュウヨク</t>
    </rPh>
    <rPh sb="120" eb="121">
      <t>ジ</t>
    </rPh>
    <rPh sb="122" eb="124">
      <t>ヨウス</t>
    </rPh>
    <rPh sb="125" eb="127">
      <t>メイカク</t>
    </rPh>
    <rPh sb="128" eb="130">
      <t>キロク</t>
    </rPh>
    <phoneticPr fontId="1"/>
  </si>
  <si>
    <t>○危険防止を意識した安全な入浴介助を指導することができる。
○入浴介助に関する基礎的な実務知識、技能を有し、効果的に実施することができる。
○利用者それぞれに適した介助方法を臨機応変に判断し、且つ、
一存で判断ができない場合は、管理者等に意見を求め協議することができる。又、必要に応じて家族、ケアマネジャーに報告・対応方法を報告する。
○利用者の気持ちや身体状況を理解し、安心、安全且つ配慮ある入浴介助を実践し、指導できる。
○上記業務について会議等で改善の提案をすることができる。</t>
    <rPh sb="1" eb="3">
      <t>キケン</t>
    </rPh>
    <rPh sb="3" eb="5">
      <t>ボウシ</t>
    </rPh>
    <rPh sb="6" eb="8">
      <t>イシキ</t>
    </rPh>
    <rPh sb="10" eb="12">
      <t>アンゼン</t>
    </rPh>
    <rPh sb="13" eb="15">
      <t>ニュウヨク</t>
    </rPh>
    <rPh sb="15" eb="17">
      <t>カイジョ</t>
    </rPh>
    <rPh sb="18" eb="20">
      <t>シドウ</t>
    </rPh>
    <rPh sb="32" eb="34">
      <t>ニュウヨク</t>
    </rPh>
    <rPh sb="34" eb="36">
      <t>カイジョ</t>
    </rPh>
    <rPh sb="37" eb="38">
      <t>カン</t>
    </rPh>
    <rPh sb="40" eb="43">
      <t>キソテキ</t>
    </rPh>
    <rPh sb="44" eb="46">
      <t>ジツム</t>
    </rPh>
    <rPh sb="46" eb="48">
      <t>チシキ</t>
    </rPh>
    <rPh sb="49" eb="51">
      <t>ギノウ</t>
    </rPh>
    <rPh sb="52" eb="53">
      <t>ユウ</t>
    </rPh>
    <rPh sb="55" eb="58">
      <t>コウカテキ</t>
    </rPh>
    <rPh sb="59" eb="61">
      <t>ジッシ</t>
    </rPh>
    <rPh sb="73" eb="75">
      <t>リヨウ</t>
    </rPh>
    <rPh sb="75" eb="76">
      <t>シャ</t>
    </rPh>
    <rPh sb="81" eb="82">
      <t>テキ</t>
    </rPh>
    <rPh sb="84" eb="86">
      <t>カイジョ</t>
    </rPh>
    <rPh sb="86" eb="88">
      <t>ホウホウ</t>
    </rPh>
    <rPh sb="89" eb="93">
      <t>リンキオウヘン</t>
    </rPh>
    <rPh sb="94" eb="96">
      <t>ハンダン</t>
    </rPh>
    <rPh sb="98" eb="99">
      <t>カ</t>
    </rPh>
    <rPh sb="102" eb="104">
      <t>イチゾン</t>
    </rPh>
    <rPh sb="105" eb="107">
      <t>ハンダン</t>
    </rPh>
    <rPh sb="112" eb="114">
      <t>バアイ</t>
    </rPh>
    <rPh sb="116" eb="119">
      <t>カンリシャ</t>
    </rPh>
    <rPh sb="119" eb="120">
      <t>トウ</t>
    </rPh>
    <rPh sb="121" eb="123">
      <t>イケン</t>
    </rPh>
    <rPh sb="124" eb="125">
      <t>モト</t>
    </rPh>
    <rPh sb="126" eb="128">
      <t>キョウギ</t>
    </rPh>
    <rPh sb="137" eb="138">
      <t>マタ</t>
    </rPh>
    <rPh sb="139" eb="141">
      <t>ヒツヨウ</t>
    </rPh>
    <rPh sb="142" eb="143">
      <t>オウ</t>
    </rPh>
    <rPh sb="145" eb="147">
      <t>カゾク</t>
    </rPh>
    <rPh sb="156" eb="158">
      <t>ホウコク</t>
    </rPh>
    <rPh sb="159" eb="161">
      <t>タイオウ</t>
    </rPh>
    <rPh sb="161" eb="163">
      <t>ホウホウ</t>
    </rPh>
    <rPh sb="164" eb="166">
      <t>ホウコク</t>
    </rPh>
    <rPh sb="172" eb="174">
      <t>リヨウ</t>
    </rPh>
    <rPh sb="174" eb="175">
      <t>シャ</t>
    </rPh>
    <rPh sb="176" eb="178">
      <t>キモ</t>
    </rPh>
    <rPh sb="180" eb="184">
      <t>シンタイジョウキョウ</t>
    </rPh>
    <rPh sb="185" eb="187">
      <t>リカイ</t>
    </rPh>
    <rPh sb="189" eb="191">
      <t>アンシン</t>
    </rPh>
    <rPh sb="192" eb="194">
      <t>アンゼン</t>
    </rPh>
    <rPh sb="194" eb="195">
      <t>カ</t>
    </rPh>
    <rPh sb="196" eb="198">
      <t>ハイリョ</t>
    </rPh>
    <rPh sb="200" eb="202">
      <t>ニュウヨク</t>
    </rPh>
    <rPh sb="202" eb="204">
      <t>カイジョ</t>
    </rPh>
    <rPh sb="205" eb="207">
      <t>ジッセン</t>
    </rPh>
    <rPh sb="209" eb="211">
      <t>シドウ</t>
    </rPh>
    <rPh sb="218" eb="220">
      <t>ジョウキ</t>
    </rPh>
    <rPh sb="220" eb="222">
      <t>ギョウム</t>
    </rPh>
    <rPh sb="230" eb="232">
      <t>カイゼン</t>
    </rPh>
    <rPh sb="233" eb="235">
      <t>テイアン</t>
    </rPh>
    <phoneticPr fontId="1"/>
  </si>
  <si>
    <t>○入浴介助業務全般を把握し、必要な管理、指示をすることができる。</t>
    <rPh sb="1" eb="3">
      <t>ニュウヨク</t>
    </rPh>
    <rPh sb="3" eb="5">
      <t>カイジョ</t>
    </rPh>
    <rPh sb="5" eb="7">
      <t>ギョウム</t>
    </rPh>
    <rPh sb="7" eb="9">
      <t>ゼンパン</t>
    </rPh>
    <rPh sb="10" eb="12">
      <t>ハアク</t>
    </rPh>
    <rPh sb="14" eb="16">
      <t>ヒツヨウ</t>
    </rPh>
    <rPh sb="17" eb="19">
      <t>カンリ</t>
    </rPh>
    <rPh sb="20" eb="22">
      <t>シジ</t>
    </rPh>
    <phoneticPr fontId="1"/>
  </si>
  <si>
    <t>チームワークと
コミュニケーション</t>
    <phoneticPr fontId="1"/>
  </si>
  <si>
    <t xml:space="preserve">○対人場面において、接遇マナーを守って行動
することが出来る。
○利用者・家族の言葉を傾聴することができる。
○知り得た情報を管理者はじめ各従業員に報告・連絡・相談し、情報共有を図ることができる。
○業務遂行に反する言葉を使わない。
○挨拶することができる。
</t>
    <rPh sb="1" eb="3">
      <t>タイジン</t>
    </rPh>
    <rPh sb="3" eb="5">
      <t>バメン</t>
    </rPh>
    <rPh sb="10" eb="12">
      <t>セツグウ</t>
    </rPh>
    <rPh sb="16" eb="17">
      <t>マモ</t>
    </rPh>
    <rPh sb="19" eb="21">
      <t>コウドウ</t>
    </rPh>
    <rPh sb="27" eb="29">
      <t>デキ</t>
    </rPh>
    <rPh sb="34" eb="36">
      <t>リヨウ</t>
    </rPh>
    <rPh sb="36" eb="37">
      <t>シャ</t>
    </rPh>
    <rPh sb="38" eb="40">
      <t>カゾク</t>
    </rPh>
    <rPh sb="41" eb="43">
      <t>コトバ</t>
    </rPh>
    <rPh sb="44" eb="46">
      <t>ケイチョウ</t>
    </rPh>
    <rPh sb="58" eb="59">
      <t>シ</t>
    </rPh>
    <rPh sb="60" eb="61">
      <t>エ</t>
    </rPh>
    <rPh sb="62" eb="64">
      <t>ジョウホウ</t>
    </rPh>
    <rPh sb="65" eb="68">
      <t>カンリシャ</t>
    </rPh>
    <rPh sb="71" eb="72">
      <t>カク</t>
    </rPh>
    <rPh sb="72" eb="75">
      <t>ジュウギョウイン</t>
    </rPh>
    <rPh sb="76" eb="78">
      <t>ホウコク</t>
    </rPh>
    <rPh sb="79" eb="81">
      <t>レンラク</t>
    </rPh>
    <rPh sb="82" eb="84">
      <t>ソウダン</t>
    </rPh>
    <rPh sb="86" eb="88">
      <t>ジョウホウ</t>
    </rPh>
    <rPh sb="88" eb="90">
      <t>キョウユウ</t>
    </rPh>
    <rPh sb="91" eb="92">
      <t>ハカ</t>
    </rPh>
    <rPh sb="103" eb="105">
      <t>ギョウム</t>
    </rPh>
    <rPh sb="105" eb="107">
      <t>スイコウ</t>
    </rPh>
    <rPh sb="108" eb="109">
      <t>ハン</t>
    </rPh>
    <rPh sb="111" eb="113">
      <t>コトバ</t>
    </rPh>
    <rPh sb="114" eb="115">
      <t>ツカ</t>
    </rPh>
    <rPh sb="122" eb="124">
      <t>アイサツ</t>
    </rPh>
    <phoneticPr fontId="1"/>
  </si>
  <si>
    <t>○知り得た情報を把握し、選択して報告・連絡・相談ができる。
○利用者・家族の不安や問題を把握し、解決に向けた対応策を提案することができる。
○丁寧な言葉遣いを使うことができるよう一般職を指導することができる。</t>
    <rPh sb="1" eb="2">
      <t>シ</t>
    </rPh>
    <rPh sb="3" eb="4">
      <t>エ</t>
    </rPh>
    <rPh sb="5" eb="7">
      <t>ジョウホウ</t>
    </rPh>
    <rPh sb="8" eb="10">
      <t>ハアク</t>
    </rPh>
    <rPh sb="12" eb="14">
      <t>センタク</t>
    </rPh>
    <rPh sb="16" eb="18">
      <t>ホウコク</t>
    </rPh>
    <rPh sb="19" eb="21">
      <t>レンラク</t>
    </rPh>
    <rPh sb="22" eb="24">
      <t>ソウダン</t>
    </rPh>
    <rPh sb="32" eb="34">
      <t>リヨウ</t>
    </rPh>
    <rPh sb="34" eb="35">
      <t>シャ</t>
    </rPh>
    <rPh sb="36" eb="38">
      <t>カゾク</t>
    </rPh>
    <rPh sb="39" eb="41">
      <t>フアン</t>
    </rPh>
    <rPh sb="42" eb="44">
      <t>モンダイ</t>
    </rPh>
    <rPh sb="45" eb="47">
      <t>ハアク</t>
    </rPh>
    <rPh sb="49" eb="51">
      <t>カイケツ</t>
    </rPh>
    <rPh sb="52" eb="53">
      <t>ム</t>
    </rPh>
    <rPh sb="55" eb="57">
      <t>タイオウ</t>
    </rPh>
    <rPh sb="57" eb="58">
      <t>サク</t>
    </rPh>
    <rPh sb="59" eb="61">
      <t>テイアン</t>
    </rPh>
    <rPh sb="81" eb="82">
      <t>ツカ</t>
    </rPh>
    <rPh sb="91" eb="93">
      <t>イッパン</t>
    </rPh>
    <rPh sb="93" eb="94">
      <t>ショク</t>
    </rPh>
    <rPh sb="95" eb="97">
      <t>シドウ</t>
    </rPh>
    <phoneticPr fontId="1"/>
  </si>
  <si>
    <t>○利用者に満足のいくサービスを提供するために、
全従業員と友好な連携・協力体制を構築することができる。
○チームワークを重視した業務の種類に捉われない効果的な業務改善を提案し、且つ実行することができる。
○運営方針の正しい意識付けをし、チームワークとコミュニケーション能力に優れた組織を作ることができる。</t>
    <rPh sb="24" eb="25">
      <t>ゼン</t>
    </rPh>
    <rPh sb="25" eb="28">
      <t>ジュウギョウイン</t>
    </rPh>
    <rPh sb="29" eb="31">
      <t>ユウコウ</t>
    </rPh>
    <rPh sb="32" eb="34">
      <t>レンケイ</t>
    </rPh>
    <rPh sb="35" eb="37">
      <t>キョウリョク</t>
    </rPh>
    <rPh sb="37" eb="39">
      <t>タイセイ</t>
    </rPh>
    <rPh sb="40" eb="42">
      <t>コウチク</t>
    </rPh>
    <rPh sb="61" eb="63">
      <t>ジュウシ</t>
    </rPh>
    <rPh sb="65" eb="67">
      <t>ギョウム</t>
    </rPh>
    <rPh sb="68" eb="70">
      <t>シュルイ</t>
    </rPh>
    <rPh sb="71" eb="72">
      <t>トラ</t>
    </rPh>
    <rPh sb="76" eb="79">
      <t>コウカテキ</t>
    </rPh>
    <rPh sb="80" eb="82">
      <t>ギョウム</t>
    </rPh>
    <rPh sb="82" eb="84">
      <t>カイゼン</t>
    </rPh>
    <rPh sb="85" eb="87">
      <t>テイアン</t>
    </rPh>
    <rPh sb="89" eb="90">
      <t>カ</t>
    </rPh>
    <rPh sb="91" eb="93">
      <t>ジッコウ</t>
    </rPh>
    <rPh sb="110" eb="111">
      <t>タダ</t>
    </rPh>
    <rPh sb="113" eb="115">
      <t>イシキ</t>
    </rPh>
    <rPh sb="115" eb="116">
      <t>ヅ</t>
    </rPh>
    <rPh sb="136" eb="138">
      <t>ノウリョク</t>
    </rPh>
    <rPh sb="139" eb="140">
      <t>スグ</t>
    </rPh>
    <rPh sb="142" eb="144">
      <t>ソシキ</t>
    </rPh>
    <rPh sb="145" eb="146">
      <t>ツク</t>
    </rPh>
    <phoneticPr fontId="1"/>
  </si>
  <si>
    <t>利用者の安全確保、
トラブルの未然防止</t>
    <rPh sb="0" eb="2">
      <t>リヨウ</t>
    </rPh>
    <rPh sb="2" eb="3">
      <t>シャ</t>
    </rPh>
    <rPh sb="4" eb="6">
      <t>アンゼン</t>
    </rPh>
    <rPh sb="6" eb="8">
      <t>カクホ</t>
    </rPh>
    <rPh sb="15" eb="17">
      <t>ミゼン</t>
    </rPh>
    <rPh sb="17" eb="19">
      <t>ボウシ</t>
    </rPh>
    <phoneticPr fontId="1"/>
  </si>
  <si>
    <t>○事故・苦情を未然に防ぐためにヒヤリハットに防止策を蓄積することができす。
○問題やトラブルを未然に防ぐために事業所が
ヒヤリハット・申送りシート等で共有することができる。
○過去に現場で起きた問題やトラブルの事例を
理解することができる。
○緊急時の状況を判断し連絡することができる。</t>
    <rPh sb="1" eb="3">
      <t>ジコ</t>
    </rPh>
    <rPh sb="4" eb="6">
      <t>クジョウ</t>
    </rPh>
    <rPh sb="7" eb="9">
      <t>ミゼン</t>
    </rPh>
    <rPh sb="10" eb="11">
      <t>フセ</t>
    </rPh>
    <rPh sb="22" eb="24">
      <t>ボウシ</t>
    </rPh>
    <rPh sb="24" eb="25">
      <t>サク</t>
    </rPh>
    <rPh sb="26" eb="28">
      <t>チクセキ</t>
    </rPh>
    <rPh sb="40" eb="42">
      <t>モンダイ</t>
    </rPh>
    <rPh sb="48" eb="50">
      <t>ミゼン</t>
    </rPh>
    <rPh sb="51" eb="52">
      <t>フセ</t>
    </rPh>
    <rPh sb="56" eb="59">
      <t>ジギョウショ</t>
    </rPh>
    <rPh sb="68" eb="70">
      <t>モウシオク</t>
    </rPh>
    <rPh sb="74" eb="75">
      <t>トウ</t>
    </rPh>
    <rPh sb="76" eb="78">
      <t>キョウユウ</t>
    </rPh>
    <rPh sb="90" eb="92">
      <t>カコ</t>
    </rPh>
    <rPh sb="93" eb="95">
      <t>ゲンバ</t>
    </rPh>
    <rPh sb="96" eb="97">
      <t>オ</t>
    </rPh>
    <rPh sb="99" eb="101">
      <t>モンダイ</t>
    </rPh>
    <rPh sb="107" eb="109">
      <t>ジレイ</t>
    </rPh>
    <rPh sb="111" eb="113">
      <t>リカイ</t>
    </rPh>
    <rPh sb="125" eb="127">
      <t>キンキュウ</t>
    </rPh>
    <rPh sb="127" eb="128">
      <t>ジ</t>
    </rPh>
    <rPh sb="129" eb="131">
      <t>ジョウキョウ</t>
    </rPh>
    <rPh sb="132" eb="134">
      <t>ハンダン</t>
    </rPh>
    <rPh sb="135" eb="137">
      <t>レンラク</t>
    </rPh>
    <phoneticPr fontId="1"/>
  </si>
  <si>
    <t>○問題やトラブルを未然に防ぐために事業所が講じている施策を理解し、一般職に指導することができる。
○過去に起きた問題やトラブルの事例（トラブル内容、状況、原因
とられた対応策とアフタケア等）について理解することができ、一般職に指導することができる。</t>
    <rPh sb="1" eb="3">
      <t>モンダイ</t>
    </rPh>
    <rPh sb="9" eb="11">
      <t>ミゼン</t>
    </rPh>
    <rPh sb="12" eb="13">
      <t>フセ</t>
    </rPh>
    <rPh sb="17" eb="20">
      <t>ジギョウショ</t>
    </rPh>
    <rPh sb="21" eb="22">
      <t>コウ</t>
    </rPh>
    <rPh sb="26" eb="27">
      <t>セ</t>
    </rPh>
    <rPh sb="27" eb="28">
      <t>サク</t>
    </rPh>
    <rPh sb="29" eb="31">
      <t>リカイ</t>
    </rPh>
    <rPh sb="33" eb="35">
      <t>イッパン</t>
    </rPh>
    <rPh sb="35" eb="36">
      <t>ショク</t>
    </rPh>
    <rPh sb="37" eb="39">
      <t>シドウ</t>
    </rPh>
    <rPh sb="51" eb="53">
      <t>カコ</t>
    </rPh>
    <rPh sb="54" eb="55">
      <t>オ</t>
    </rPh>
    <rPh sb="57" eb="59">
      <t>モンダイ</t>
    </rPh>
    <rPh sb="65" eb="67">
      <t>ジレイ</t>
    </rPh>
    <rPh sb="72" eb="74">
      <t>ナイヨウ</t>
    </rPh>
    <rPh sb="75" eb="77">
      <t>ジョウキョウ</t>
    </rPh>
    <rPh sb="78" eb="80">
      <t>ゲンイン</t>
    </rPh>
    <rPh sb="85" eb="87">
      <t>タイオウ</t>
    </rPh>
    <rPh sb="87" eb="88">
      <t>サク</t>
    </rPh>
    <rPh sb="94" eb="95">
      <t>トウ</t>
    </rPh>
    <rPh sb="100" eb="102">
      <t>リカイ</t>
    </rPh>
    <rPh sb="110" eb="112">
      <t>イッパン</t>
    </rPh>
    <rPh sb="112" eb="113">
      <t>ショク</t>
    </rPh>
    <rPh sb="114" eb="116">
      <t>シドウ</t>
    </rPh>
    <phoneticPr fontId="1"/>
  </si>
  <si>
    <t>○利用者家族への適切な説明を行うことができる。
○緊急時の適格な状況判断をすることができ、
且つ行動に移し、解決することができる。</t>
    <rPh sb="1" eb="3">
      <t>リヨウ</t>
    </rPh>
    <rPh sb="3" eb="4">
      <t>シャ</t>
    </rPh>
    <rPh sb="4" eb="6">
      <t>カゾク</t>
    </rPh>
    <rPh sb="8" eb="10">
      <t>テキセツ</t>
    </rPh>
    <rPh sb="11" eb="13">
      <t>セツメイ</t>
    </rPh>
    <rPh sb="14" eb="15">
      <t>オコナ</t>
    </rPh>
    <rPh sb="26" eb="28">
      <t>キンキュウ</t>
    </rPh>
    <rPh sb="28" eb="29">
      <t>ジ</t>
    </rPh>
    <rPh sb="30" eb="32">
      <t>テキカク</t>
    </rPh>
    <rPh sb="33" eb="35">
      <t>ジョウキョウ</t>
    </rPh>
    <rPh sb="35" eb="37">
      <t>ハンダン</t>
    </rPh>
    <rPh sb="47" eb="48">
      <t>カ</t>
    </rPh>
    <rPh sb="49" eb="51">
      <t>コウドウ</t>
    </rPh>
    <rPh sb="52" eb="53">
      <t>ウツ</t>
    </rPh>
    <rPh sb="55" eb="57">
      <t>カイケツ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</si>
</sst>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eneral&quot;/&quot;&quot;時&quot;"/>
    <numFmt numFmtId="165" formatCode="#,##0_ "/>
  </numFmts>
  <fonts count="7">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sz val="9"/>
      <color theme="1"/>
      <name val="ＭＳ Ｐゴシック"/>
      <family val="3"/>
      <charset val="128"/>
      <scheme val="minor"/>
    </font>
    <font>
      <sz val="11"/>
      <color theme="1"/>
      <name val="ＭＳ Ｐゴシック"/>
      <family val="2"/>
      <charset val="128"/>
    </font>
    <font>
      <sz val="11"/>
      <color rgb="FFFF0000"/>
      <name val="ＭＳ Ｐゴシック"/>
      <family val="2"/>
      <charset val="128"/>
    </font>
    <font>
      <sz val="6"/>
      <name val="ＭＳ Ｐゴシック"/>
      <family val="2"/>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2">
    <xf numFmtId="0" fontId="0" fillId="0" borderId="0">
      <alignment vertical="center"/>
    </xf>
    <xf numFmtId="0" fontId="4" fillId="0" borderId="0">
      <alignment vertical="center"/>
    </xf>
  </cellStyleXfs>
  <cellXfs count="38">
    <xf numFmtId="0" fontId="0" fillId="0" borderId="0" xfId="0">
      <alignment vertical="center"/>
    </xf>
    <xf numFmtId="0" fontId="0" fillId="0" borderId="1" xfId="0" applyBorder="1" applyAlignment="1">
      <alignment horizontal="left" vertical="center"/>
    </xf>
    <xf numFmtId="0" fontId="0" fillId="0" borderId="1" xfId="0" applyBorder="1">
      <alignment vertical="center"/>
    </xf>
    <xf numFmtId="0" fontId="0" fillId="0" borderId="1" xfId="0" applyBorder="1" applyAlignment="1">
      <alignment vertical="top"/>
    </xf>
    <xf numFmtId="0" fontId="0" fillId="0" borderId="1" xfId="0" applyBorder="1" applyAlignment="1">
      <alignment horizontal="left" vertical="top" wrapText="1"/>
    </xf>
    <xf numFmtId="0" fontId="0" fillId="0" borderId="1" xfId="0" applyBorder="1" applyAlignment="1">
      <alignment vertical="center" wrapText="1"/>
    </xf>
    <xf numFmtId="0" fontId="0" fillId="0" borderId="1" xfId="0" applyBorder="1" applyAlignment="1">
      <alignment vertical="top" wrapText="1"/>
    </xf>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4" fillId="0" borderId="0" xfId="1">
      <alignment vertical="center"/>
    </xf>
    <xf numFmtId="0" fontId="4" fillId="0" borderId="0" xfId="1" applyAlignment="1">
      <alignment vertical="center" shrinkToFit="1"/>
    </xf>
    <xf numFmtId="0" fontId="4" fillId="0" borderId="0" xfId="1" applyAlignment="1">
      <alignment vertical="center"/>
    </xf>
    <xf numFmtId="49" fontId="4" fillId="0" borderId="0" xfId="1" applyNumberFormat="1" applyAlignment="1">
      <alignment vertical="center" shrinkToFit="1"/>
    </xf>
    <xf numFmtId="3" fontId="4" fillId="0" borderId="0" xfId="1" applyNumberFormat="1">
      <alignment vertical="center"/>
    </xf>
    <xf numFmtId="0" fontId="5" fillId="0" borderId="0" xfId="1" applyFont="1">
      <alignment vertical="center"/>
    </xf>
    <xf numFmtId="164" fontId="4" fillId="0" borderId="0" xfId="1" applyNumberFormat="1" applyAlignment="1">
      <alignment vertical="center" shrinkToFit="1"/>
    </xf>
    <xf numFmtId="38" fontId="4" fillId="0" borderId="0" xfId="1" applyNumberFormat="1" applyAlignment="1">
      <alignment vertical="center" shrinkToFit="1"/>
    </xf>
    <xf numFmtId="0" fontId="4" fillId="0" borderId="0" xfId="1" applyNumberFormat="1" applyAlignment="1">
      <alignment horizontal="right" vertical="center"/>
    </xf>
    <xf numFmtId="0" fontId="4" fillId="0" borderId="0" xfId="1" applyAlignment="1">
      <alignment horizontal="center" vertical="center"/>
    </xf>
    <xf numFmtId="0" fontId="4" fillId="0" borderId="0" xfId="1" applyAlignment="1">
      <alignment horizontal="right" vertical="center"/>
    </xf>
    <xf numFmtId="164" fontId="5" fillId="0" borderId="0" xfId="1" applyNumberFormat="1" applyFont="1" applyAlignment="1">
      <alignment vertical="center"/>
    </xf>
    <xf numFmtId="165" fontId="4" fillId="0" borderId="0" xfId="1" applyNumberFormat="1" applyAlignment="1">
      <alignment vertical="center" shrinkToFit="1"/>
    </xf>
    <xf numFmtId="165" fontId="4" fillId="0" borderId="0" xfId="1" applyNumberFormat="1" applyFill="1" applyBorder="1" applyAlignment="1">
      <alignment vertical="center"/>
    </xf>
    <xf numFmtId="0" fontId="4" fillId="0" borderId="0" xfId="1" applyBorder="1">
      <alignment vertical="center"/>
    </xf>
    <xf numFmtId="165" fontId="5" fillId="0" borderId="0" xfId="1" applyNumberFormat="1" applyFont="1" applyFill="1" applyBorder="1" applyAlignment="1">
      <alignment vertical="center"/>
    </xf>
    <xf numFmtId="0" fontId="4" fillId="0" borderId="0" xfId="1" applyBorder="1" applyAlignment="1">
      <alignment horizontal="right" vertical="center"/>
    </xf>
    <xf numFmtId="165" fontId="4" fillId="0" borderId="1" xfId="1" applyNumberFormat="1" applyBorder="1" applyAlignment="1">
      <alignment vertical="center" shrinkToFit="1"/>
    </xf>
    <xf numFmtId="165" fontId="4" fillId="0" borderId="1" xfId="1" applyNumberFormat="1" applyBorder="1" applyAlignment="1">
      <alignment horizontal="center" vertical="center" shrinkToFit="1"/>
    </xf>
    <xf numFmtId="0" fontId="4" fillId="0" borderId="1" xfId="1" applyBorder="1" applyAlignment="1">
      <alignment horizontal="right" vertical="center"/>
    </xf>
    <xf numFmtId="0" fontId="4" fillId="0" borderId="1" xfId="1" applyBorder="1" applyAlignment="1">
      <alignment horizontal="center" vertical="center"/>
    </xf>
    <xf numFmtId="0" fontId="4" fillId="0" borderId="1" xfId="1" applyBorder="1" applyAlignment="1">
      <alignment vertical="center"/>
    </xf>
    <xf numFmtId="165" fontId="4" fillId="0" borderId="0" xfId="1" applyNumberFormat="1" applyAlignment="1">
      <alignment vertical="center"/>
    </xf>
    <xf numFmtId="165" fontId="4" fillId="0" borderId="0" xfId="1" applyNumberFormat="1" applyAlignment="1">
      <alignment vertical="center"/>
    </xf>
    <xf numFmtId="0" fontId="2" fillId="0" borderId="2" xfId="0" applyFont="1" applyBorder="1" applyAlignment="1">
      <alignment horizontal="center" vertical="center"/>
    </xf>
    <xf numFmtId="0" fontId="0" fillId="0" borderId="3" xfId="0" applyBorder="1" applyAlignment="1">
      <alignment vertical="top" wrapText="1"/>
    </xf>
    <xf numFmtId="0" fontId="0" fillId="0" borderId="4" xfId="0" applyBorder="1" applyAlignment="1">
      <alignment vertical="top"/>
    </xf>
  </cellXfs>
  <cellStyles count="2">
    <cellStyle name="Normal"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W44"/>
  <sheetViews>
    <sheetView view="pageBreakPreview" zoomScale="115" zoomScaleNormal="100" zoomScaleSheetLayoutView="115" workbookViewId="0" xr3:uid="{AEA406A1-0E4B-5B11-9CD5-51D6E497D94C}">
      <pane xSplit="1" ySplit="4" topLeftCell="B5" activePane="bottomRight" state="frozen"/>
      <selection activeCell="B20" sqref="B20"/>
      <selection pane="bottomLeft" activeCell="B20" sqref="B20"/>
      <selection pane="topRight" activeCell="B20" sqref="B20"/>
      <selection pane="bottomRight" activeCell="A3" sqref="A3:V15"/>
    </sheetView>
  </sheetViews>
  <sheetFormatPr defaultColWidth="8.875" defaultRowHeight="13.15"/>
  <cols>
    <col min="1" max="1" width="8.5" style="11" customWidth="1"/>
    <col min="2" max="29" width="7" style="11" customWidth="1"/>
    <col min="30" max="16384" width="8.875" style="11"/>
  </cols>
  <sheetData>
    <row r="3" spans="1:49">
      <c r="B3" s="11" t="s">
        <v>0</v>
      </c>
    </row>
    <row r="4" spans="1:49" s="20" customFormat="1">
      <c r="A4" s="32" t="s">
        <v>1</v>
      </c>
      <c r="B4" s="31" t="s">
        <v>2</v>
      </c>
      <c r="C4" s="31" t="s">
        <v>3</v>
      </c>
      <c r="D4" s="31" t="s">
        <v>4</v>
      </c>
      <c r="E4" s="31" t="s">
        <v>5</v>
      </c>
      <c r="F4" s="31" t="s">
        <v>6</v>
      </c>
      <c r="G4" s="31" t="s">
        <v>7</v>
      </c>
      <c r="H4" s="31" t="s">
        <v>8</v>
      </c>
      <c r="I4" s="31" t="s">
        <v>9</v>
      </c>
      <c r="J4" s="31" t="s">
        <v>10</v>
      </c>
      <c r="K4" s="31" t="s">
        <v>11</v>
      </c>
      <c r="L4" s="31" t="s">
        <v>12</v>
      </c>
      <c r="M4" s="31" t="s">
        <v>13</v>
      </c>
      <c r="N4" s="31" t="s">
        <v>14</v>
      </c>
      <c r="O4" s="31" t="s">
        <v>15</v>
      </c>
      <c r="P4" s="31" t="s">
        <v>16</v>
      </c>
      <c r="Q4" s="31" t="s">
        <v>17</v>
      </c>
      <c r="R4" s="31" t="s">
        <v>18</v>
      </c>
      <c r="S4" s="31" t="s">
        <v>19</v>
      </c>
      <c r="T4" s="31" t="s">
        <v>20</v>
      </c>
      <c r="U4" s="31" t="s">
        <v>21</v>
      </c>
      <c r="V4" s="31" t="s">
        <v>22</v>
      </c>
      <c r="W4" s="31" t="s">
        <v>23</v>
      </c>
      <c r="X4" s="31" t="s">
        <v>24</v>
      </c>
      <c r="Y4" s="31" t="s">
        <v>25</v>
      </c>
      <c r="Z4" s="31" t="s">
        <v>26</v>
      </c>
      <c r="AA4" s="31" t="s">
        <v>27</v>
      </c>
      <c r="AB4" s="31" t="s">
        <v>28</v>
      </c>
      <c r="AC4" s="31" t="s">
        <v>29</v>
      </c>
      <c r="AD4" s="31" t="s">
        <v>30</v>
      </c>
      <c r="AE4" s="31" t="s">
        <v>31</v>
      </c>
      <c r="AF4" s="31" t="s">
        <v>32</v>
      </c>
      <c r="AG4" s="31" t="s">
        <v>33</v>
      </c>
      <c r="AH4" s="31" t="s">
        <v>34</v>
      </c>
      <c r="AI4" s="31" t="s">
        <v>35</v>
      </c>
      <c r="AJ4" s="31" t="s">
        <v>36</v>
      </c>
      <c r="AK4" s="31" t="s">
        <v>37</v>
      </c>
      <c r="AL4" s="31" t="s">
        <v>38</v>
      </c>
      <c r="AM4" s="31" t="s">
        <v>39</v>
      </c>
      <c r="AN4" s="31" t="s">
        <v>40</v>
      </c>
      <c r="AO4" s="31" t="s">
        <v>41</v>
      </c>
      <c r="AP4" s="31" t="s">
        <v>42</v>
      </c>
      <c r="AQ4" s="31" t="s">
        <v>43</v>
      </c>
      <c r="AR4" s="31" t="s">
        <v>44</v>
      </c>
      <c r="AS4" s="31" t="s">
        <v>45</v>
      </c>
      <c r="AT4" s="31" t="s">
        <v>46</v>
      </c>
      <c r="AU4" s="31" t="s">
        <v>47</v>
      </c>
      <c r="AV4" s="31" t="s">
        <v>48</v>
      </c>
      <c r="AW4" s="31" t="s">
        <v>49</v>
      </c>
    </row>
    <row r="5" spans="1:49">
      <c r="A5" s="30" t="s">
        <v>50</v>
      </c>
      <c r="B5" s="28">
        <v>180000</v>
      </c>
      <c r="C5" s="28">
        <f t="shared" ref="C5:M5" si="0">B5+B5*0.7%</f>
        <v>181260</v>
      </c>
      <c r="D5" s="28">
        <f t="shared" si="0"/>
        <v>182528.82</v>
      </c>
      <c r="E5" s="28">
        <f t="shared" si="0"/>
        <v>183806.52174</v>
      </c>
      <c r="F5" s="28">
        <f t="shared" si="0"/>
        <v>185093.16739218001</v>
      </c>
      <c r="G5" s="28">
        <f t="shared" si="0"/>
        <v>186388.81956392527</v>
      </c>
      <c r="H5" s="28">
        <f t="shared" si="0"/>
        <v>187693.54130087275</v>
      </c>
      <c r="I5" s="28">
        <f t="shared" si="0"/>
        <v>189007.39608997887</v>
      </c>
      <c r="J5" s="28">
        <f t="shared" si="0"/>
        <v>190330.44786260871</v>
      </c>
      <c r="K5" s="28">
        <f t="shared" si="0"/>
        <v>191662.76099764695</v>
      </c>
      <c r="L5" s="28">
        <f t="shared" si="0"/>
        <v>193004.40032463049</v>
      </c>
      <c r="M5" s="28">
        <f t="shared" si="0"/>
        <v>194355.4311269029</v>
      </c>
      <c r="N5" s="28">
        <f>M5+M5*0.5%</f>
        <v>195327.20828253741</v>
      </c>
      <c r="O5" s="28">
        <f>N5+N5*0.5%</f>
        <v>196303.84432395009</v>
      </c>
      <c r="P5" s="28">
        <f>O5+O5*0.5%</f>
        <v>197285.36354556985</v>
      </c>
      <c r="Q5" s="28">
        <f>P5+P5*0.5%</f>
        <v>198271.79036329771</v>
      </c>
      <c r="R5" s="28">
        <f>Q5+Q5*0.5%</f>
        <v>199263.14931511419</v>
      </c>
      <c r="S5" s="28">
        <f>R5+R5*0.3%</f>
        <v>199860.93876305953</v>
      </c>
      <c r="T5" s="28">
        <f>S5+S5*0.3%</f>
        <v>200460.52157934872</v>
      </c>
      <c r="U5" s="28">
        <f>T5+T5*0.3%</f>
        <v>201061.90314408677</v>
      </c>
      <c r="V5" s="28">
        <f>U5+U5*0.3%</f>
        <v>201665.08885351903</v>
      </c>
      <c r="W5" s="28">
        <f>V5+V5*0.3%</f>
        <v>202270.08412007958</v>
      </c>
      <c r="X5" s="28">
        <f t="shared" ref="X5:AG5" si="1">W5+W5*0.1%</f>
        <v>202472.35420419966</v>
      </c>
      <c r="Y5" s="28">
        <f t="shared" si="1"/>
        <v>202674.82655840385</v>
      </c>
      <c r="Z5" s="28">
        <f t="shared" si="1"/>
        <v>202877.50138496226</v>
      </c>
      <c r="AA5" s="28">
        <f t="shared" si="1"/>
        <v>203080.37888634723</v>
      </c>
      <c r="AB5" s="28">
        <f t="shared" si="1"/>
        <v>203283.45926523357</v>
      </c>
      <c r="AC5" s="28">
        <f t="shared" si="1"/>
        <v>203486.74272449879</v>
      </c>
      <c r="AD5" s="28">
        <f t="shared" si="1"/>
        <v>203690.22946722328</v>
      </c>
      <c r="AE5" s="28">
        <f t="shared" si="1"/>
        <v>203893.91969669051</v>
      </c>
      <c r="AF5" s="28">
        <f t="shared" si="1"/>
        <v>204097.8136163872</v>
      </c>
      <c r="AG5" s="28">
        <f t="shared" si="1"/>
        <v>204301.91143000359</v>
      </c>
      <c r="AH5" s="28">
        <f t="shared" ref="AH5:AW5" si="2">AG5+AG5*0.05%</f>
        <v>204404.0623857186</v>
      </c>
      <c r="AI5" s="28">
        <f t="shared" si="2"/>
        <v>204506.26441691146</v>
      </c>
      <c r="AJ5" s="28">
        <f t="shared" si="2"/>
        <v>204608.51754911992</v>
      </c>
      <c r="AK5" s="28">
        <f t="shared" si="2"/>
        <v>204710.82180789448</v>
      </c>
      <c r="AL5" s="28">
        <f t="shared" si="2"/>
        <v>204813.17721879843</v>
      </c>
      <c r="AM5" s="28">
        <f t="shared" si="2"/>
        <v>204915.58380740782</v>
      </c>
      <c r="AN5" s="28">
        <f t="shared" si="2"/>
        <v>205018.04159931152</v>
      </c>
      <c r="AO5" s="28">
        <f t="shared" si="2"/>
        <v>205120.55062011117</v>
      </c>
      <c r="AP5" s="28">
        <f t="shared" si="2"/>
        <v>205223.11089542124</v>
      </c>
      <c r="AQ5" s="28">
        <f t="shared" si="2"/>
        <v>205325.72245086895</v>
      </c>
      <c r="AR5" s="28">
        <f t="shared" si="2"/>
        <v>205428.38531209438</v>
      </c>
      <c r="AS5" s="28">
        <f t="shared" si="2"/>
        <v>205531.09950475043</v>
      </c>
      <c r="AT5" s="28">
        <f t="shared" si="2"/>
        <v>205633.86505450279</v>
      </c>
      <c r="AU5" s="28">
        <f t="shared" si="2"/>
        <v>205736.68198703005</v>
      </c>
      <c r="AV5" s="28">
        <f t="shared" si="2"/>
        <v>205839.55032802356</v>
      </c>
      <c r="AW5" s="28">
        <f t="shared" si="2"/>
        <v>205942.47010318757</v>
      </c>
    </row>
    <row r="6" spans="1:49">
      <c r="A6" s="30" t="s">
        <v>51</v>
      </c>
      <c r="B6" s="29" t="s">
        <v>52</v>
      </c>
      <c r="C6" s="28">
        <f t="shared" ref="C6:AW6" si="3">C5+C5*1%</f>
        <v>183072.6</v>
      </c>
      <c r="D6" s="28">
        <f t="shared" si="3"/>
        <v>184354.10820000002</v>
      </c>
      <c r="E6" s="28">
        <f t="shared" si="3"/>
        <v>185644.5869574</v>
      </c>
      <c r="F6" s="28">
        <f t="shared" si="3"/>
        <v>186944.0990661018</v>
      </c>
      <c r="G6" s="28">
        <f t="shared" si="3"/>
        <v>188252.70775956451</v>
      </c>
      <c r="H6" s="28">
        <f t="shared" si="3"/>
        <v>189570.47671388148</v>
      </c>
      <c r="I6" s="28">
        <f t="shared" si="3"/>
        <v>190897.47005087865</v>
      </c>
      <c r="J6" s="28">
        <f t="shared" si="3"/>
        <v>192233.75234123479</v>
      </c>
      <c r="K6" s="28">
        <f t="shared" si="3"/>
        <v>193579.38860762343</v>
      </c>
      <c r="L6" s="28">
        <f t="shared" si="3"/>
        <v>194934.44432787679</v>
      </c>
      <c r="M6" s="28">
        <f t="shared" si="3"/>
        <v>196298.98543817192</v>
      </c>
      <c r="N6" s="28">
        <f t="shared" si="3"/>
        <v>197280.48036536278</v>
      </c>
      <c r="O6" s="28">
        <f t="shared" si="3"/>
        <v>198266.88276718959</v>
      </c>
      <c r="P6" s="28">
        <f t="shared" si="3"/>
        <v>199258.21718102554</v>
      </c>
      <c r="Q6" s="28">
        <f t="shared" si="3"/>
        <v>200254.5082669307</v>
      </c>
      <c r="R6" s="28">
        <f t="shared" si="3"/>
        <v>201255.78080826532</v>
      </c>
      <c r="S6" s="28">
        <f t="shared" si="3"/>
        <v>201859.54815069013</v>
      </c>
      <c r="T6" s="28">
        <f t="shared" si="3"/>
        <v>202465.12679514219</v>
      </c>
      <c r="U6" s="28">
        <f t="shared" si="3"/>
        <v>203072.52217552764</v>
      </c>
      <c r="V6" s="28">
        <f t="shared" si="3"/>
        <v>203681.73974205423</v>
      </c>
      <c r="W6" s="28">
        <f t="shared" si="3"/>
        <v>204292.78496128038</v>
      </c>
      <c r="X6" s="28">
        <f t="shared" si="3"/>
        <v>204497.07774624164</v>
      </c>
      <c r="Y6" s="28">
        <f t="shared" si="3"/>
        <v>204701.57482398787</v>
      </c>
      <c r="Z6" s="28">
        <f t="shared" si="3"/>
        <v>204906.2763988119</v>
      </c>
      <c r="AA6" s="28">
        <f t="shared" si="3"/>
        <v>205111.1826752107</v>
      </c>
      <c r="AB6" s="28">
        <f t="shared" si="3"/>
        <v>205316.2938578859</v>
      </c>
      <c r="AC6" s="28">
        <f t="shared" si="3"/>
        <v>205521.61015174378</v>
      </c>
      <c r="AD6" s="28">
        <f t="shared" si="3"/>
        <v>205727.13176189552</v>
      </c>
      <c r="AE6" s="28">
        <f t="shared" si="3"/>
        <v>205932.85889365742</v>
      </c>
      <c r="AF6" s="28">
        <f t="shared" si="3"/>
        <v>206138.79175255107</v>
      </c>
      <c r="AG6" s="28">
        <f t="shared" si="3"/>
        <v>206344.93054430361</v>
      </c>
      <c r="AH6" s="28">
        <f t="shared" si="3"/>
        <v>206448.10300957577</v>
      </c>
      <c r="AI6" s="28">
        <f t="shared" si="3"/>
        <v>206551.32706108058</v>
      </c>
      <c r="AJ6" s="28">
        <f t="shared" si="3"/>
        <v>206654.60272461112</v>
      </c>
      <c r="AK6" s="28">
        <f t="shared" si="3"/>
        <v>206757.93002597342</v>
      </c>
      <c r="AL6" s="28">
        <f t="shared" si="3"/>
        <v>206861.30899098641</v>
      </c>
      <c r="AM6" s="28">
        <f t="shared" si="3"/>
        <v>206964.7396454819</v>
      </c>
      <c r="AN6" s="28">
        <f t="shared" si="3"/>
        <v>207068.22201530464</v>
      </c>
      <c r="AO6" s="28">
        <f t="shared" si="3"/>
        <v>207171.75612631228</v>
      </c>
      <c r="AP6" s="28">
        <f t="shared" si="3"/>
        <v>207275.34200437544</v>
      </c>
      <c r="AQ6" s="28">
        <f t="shared" si="3"/>
        <v>207378.97967537763</v>
      </c>
      <c r="AR6" s="28">
        <f t="shared" si="3"/>
        <v>207482.66916521534</v>
      </c>
      <c r="AS6" s="28">
        <f t="shared" si="3"/>
        <v>207586.41049979793</v>
      </c>
      <c r="AT6" s="28">
        <f t="shared" si="3"/>
        <v>207690.20370504781</v>
      </c>
      <c r="AU6" s="28">
        <f t="shared" si="3"/>
        <v>207794.04880690036</v>
      </c>
      <c r="AV6" s="28">
        <f t="shared" si="3"/>
        <v>207897.9458313038</v>
      </c>
      <c r="AW6" s="28">
        <f t="shared" si="3"/>
        <v>208001.89480421945</v>
      </c>
    </row>
    <row r="7" spans="1:49">
      <c r="A7" s="30" t="s">
        <v>53</v>
      </c>
      <c r="B7" s="29" t="s">
        <v>52</v>
      </c>
      <c r="C7" s="29" t="s">
        <v>52</v>
      </c>
      <c r="D7" s="28">
        <f t="shared" ref="D7:AW7" si="4">D6+D6*1%</f>
        <v>186197.64928200003</v>
      </c>
      <c r="E7" s="28">
        <f t="shared" si="4"/>
        <v>187501.032826974</v>
      </c>
      <c r="F7" s="28">
        <f t="shared" si="4"/>
        <v>188813.54005676281</v>
      </c>
      <c r="G7" s="28">
        <f t="shared" si="4"/>
        <v>190135.23483716015</v>
      </c>
      <c r="H7" s="28">
        <f t="shared" si="4"/>
        <v>191466.18148102029</v>
      </c>
      <c r="I7" s="28">
        <f t="shared" si="4"/>
        <v>192806.44475138743</v>
      </c>
      <c r="J7" s="28">
        <f t="shared" si="4"/>
        <v>194156.08986464713</v>
      </c>
      <c r="K7" s="28">
        <f t="shared" si="4"/>
        <v>195515.18249369966</v>
      </c>
      <c r="L7" s="28">
        <f t="shared" si="4"/>
        <v>196883.78877115555</v>
      </c>
      <c r="M7" s="28">
        <f t="shared" si="4"/>
        <v>198261.97529255363</v>
      </c>
      <c r="N7" s="28">
        <f t="shared" si="4"/>
        <v>199253.2851690164</v>
      </c>
      <c r="O7" s="28">
        <f t="shared" si="4"/>
        <v>200249.55159486149</v>
      </c>
      <c r="P7" s="28">
        <f t="shared" si="4"/>
        <v>201250.79935283581</v>
      </c>
      <c r="Q7" s="28">
        <f t="shared" si="4"/>
        <v>202257.0533496</v>
      </c>
      <c r="R7" s="28">
        <f t="shared" si="4"/>
        <v>203268.33861634799</v>
      </c>
      <c r="S7" s="28">
        <f t="shared" si="4"/>
        <v>203878.14363219702</v>
      </c>
      <c r="T7" s="28">
        <f t="shared" si="4"/>
        <v>204489.7780630936</v>
      </c>
      <c r="U7" s="28">
        <f t="shared" si="4"/>
        <v>205103.24739728292</v>
      </c>
      <c r="V7" s="28">
        <f t="shared" si="4"/>
        <v>205718.55713947478</v>
      </c>
      <c r="W7" s="28">
        <f t="shared" si="4"/>
        <v>206335.71281089319</v>
      </c>
      <c r="X7" s="28">
        <f t="shared" si="4"/>
        <v>206542.04852370406</v>
      </c>
      <c r="Y7" s="28">
        <f t="shared" si="4"/>
        <v>206748.59057222775</v>
      </c>
      <c r="Z7" s="28">
        <f t="shared" si="4"/>
        <v>206955.33916280002</v>
      </c>
      <c r="AA7" s="28">
        <f t="shared" si="4"/>
        <v>207162.29450196281</v>
      </c>
      <c r="AB7" s="28">
        <f t="shared" si="4"/>
        <v>207369.45679646477</v>
      </c>
      <c r="AC7" s="28">
        <f t="shared" si="4"/>
        <v>207576.82625326121</v>
      </c>
      <c r="AD7" s="28">
        <f t="shared" si="4"/>
        <v>207784.40307951448</v>
      </c>
      <c r="AE7" s="28">
        <f t="shared" si="4"/>
        <v>207992.18748259399</v>
      </c>
      <c r="AF7" s="28">
        <f t="shared" si="4"/>
        <v>208200.17967007658</v>
      </c>
      <c r="AG7" s="28">
        <f t="shared" si="4"/>
        <v>208408.37984974665</v>
      </c>
      <c r="AH7" s="28">
        <f t="shared" si="4"/>
        <v>208512.58403967152</v>
      </c>
      <c r="AI7" s="28">
        <f t="shared" si="4"/>
        <v>208616.84033169138</v>
      </c>
      <c r="AJ7" s="28">
        <f t="shared" si="4"/>
        <v>208721.14875185722</v>
      </c>
      <c r="AK7" s="28">
        <f t="shared" si="4"/>
        <v>208825.50932623315</v>
      </c>
      <c r="AL7" s="28">
        <f t="shared" si="4"/>
        <v>208929.92208089627</v>
      </c>
      <c r="AM7" s="28">
        <f t="shared" si="4"/>
        <v>209034.38704193672</v>
      </c>
      <c r="AN7" s="28">
        <f t="shared" si="4"/>
        <v>209138.90423545768</v>
      </c>
      <c r="AO7" s="28">
        <f t="shared" si="4"/>
        <v>209243.4736875754</v>
      </c>
      <c r="AP7" s="28">
        <f t="shared" si="4"/>
        <v>209348.09542441921</v>
      </c>
      <c r="AQ7" s="28">
        <f t="shared" si="4"/>
        <v>209452.76947213142</v>
      </c>
      <c r="AR7" s="28">
        <f t="shared" si="4"/>
        <v>209557.49585686749</v>
      </c>
      <c r="AS7" s="28">
        <f t="shared" si="4"/>
        <v>209662.27460479591</v>
      </c>
      <c r="AT7" s="28">
        <f t="shared" si="4"/>
        <v>209767.1057420983</v>
      </c>
      <c r="AU7" s="28">
        <f t="shared" si="4"/>
        <v>209871.98929496936</v>
      </c>
      <c r="AV7" s="28">
        <f t="shared" si="4"/>
        <v>209976.92528961683</v>
      </c>
      <c r="AW7" s="28">
        <f t="shared" si="4"/>
        <v>210081.91375226164</v>
      </c>
    </row>
    <row r="8" spans="1:49">
      <c r="A8" s="30" t="s">
        <v>54</v>
      </c>
      <c r="B8" s="29" t="s">
        <v>52</v>
      </c>
      <c r="C8" s="29" t="s">
        <v>52</v>
      </c>
      <c r="D8" s="29" t="s">
        <v>52</v>
      </c>
      <c r="E8" s="28">
        <f t="shared" ref="E8:AW8" si="5">E7+E7*0.7%</f>
        <v>188813.54005676281</v>
      </c>
      <c r="F8" s="28">
        <f t="shared" si="5"/>
        <v>190135.23483716015</v>
      </c>
      <c r="G8" s="28">
        <f t="shared" si="5"/>
        <v>191466.18148102026</v>
      </c>
      <c r="H8" s="28">
        <f t="shared" si="5"/>
        <v>192806.44475138743</v>
      </c>
      <c r="I8" s="28">
        <f t="shared" si="5"/>
        <v>194156.08986464713</v>
      </c>
      <c r="J8" s="28">
        <f t="shared" si="5"/>
        <v>195515.18249369966</v>
      </c>
      <c r="K8" s="28">
        <f t="shared" si="5"/>
        <v>196883.78877115555</v>
      </c>
      <c r="L8" s="28">
        <f t="shared" si="5"/>
        <v>198261.97529255363</v>
      </c>
      <c r="M8" s="28">
        <f t="shared" si="5"/>
        <v>199649.8091196015</v>
      </c>
      <c r="N8" s="28">
        <f t="shared" si="5"/>
        <v>200648.0581651995</v>
      </c>
      <c r="O8" s="28">
        <f t="shared" si="5"/>
        <v>201651.29845602551</v>
      </c>
      <c r="P8" s="28">
        <f t="shared" si="5"/>
        <v>202659.55494830565</v>
      </c>
      <c r="Q8" s="28">
        <f t="shared" si="5"/>
        <v>203672.8527230472</v>
      </c>
      <c r="R8" s="28">
        <f t="shared" si="5"/>
        <v>204691.21698666242</v>
      </c>
      <c r="S8" s="28">
        <f t="shared" si="5"/>
        <v>205305.29063762241</v>
      </c>
      <c r="T8" s="28">
        <f t="shared" si="5"/>
        <v>205921.20650953526</v>
      </c>
      <c r="U8" s="28">
        <f t="shared" si="5"/>
        <v>206538.97012906391</v>
      </c>
      <c r="V8" s="28">
        <f t="shared" si="5"/>
        <v>207158.58703945111</v>
      </c>
      <c r="W8" s="28">
        <f t="shared" si="5"/>
        <v>207780.06280056946</v>
      </c>
      <c r="X8" s="28">
        <f t="shared" si="5"/>
        <v>207987.84286337</v>
      </c>
      <c r="Y8" s="28">
        <f t="shared" si="5"/>
        <v>208195.83070623333</v>
      </c>
      <c r="Z8" s="28">
        <f t="shared" si="5"/>
        <v>208404.02653693964</v>
      </c>
      <c r="AA8" s="28">
        <f t="shared" si="5"/>
        <v>208612.43056347655</v>
      </c>
      <c r="AB8" s="28">
        <f t="shared" si="5"/>
        <v>208821.04299404004</v>
      </c>
      <c r="AC8" s="28">
        <f t="shared" si="5"/>
        <v>209029.86403703404</v>
      </c>
      <c r="AD8" s="28">
        <f t="shared" si="5"/>
        <v>209238.89390107107</v>
      </c>
      <c r="AE8" s="28">
        <f t="shared" si="5"/>
        <v>209448.13279497216</v>
      </c>
      <c r="AF8" s="28">
        <f t="shared" si="5"/>
        <v>209657.58092776712</v>
      </c>
      <c r="AG8" s="28">
        <f t="shared" si="5"/>
        <v>209867.23850869486</v>
      </c>
      <c r="AH8" s="28">
        <f t="shared" si="5"/>
        <v>209972.17212794922</v>
      </c>
      <c r="AI8" s="28">
        <f t="shared" si="5"/>
        <v>210077.15821401321</v>
      </c>
      <c r="AJ8" s="28">
        <f t="shared" si="5"/>
        <v>210182.19679312024</v>
      </c>
      <c r="AK8" s="28">
        <f t="shared" si="5"/>
        <v>210287.28789151678</v>
      </c>
      <c r="AL8" s="28">
        <f t="shared" si="5"/>
        <v>210392.43153546256</v>
      </c>
      <c r="AM8" s="28">
        <f t="shared" si="5"/>
        <v>210497.62775123026</v>
      </c>
      <c r="AN8" s="28">
        <f t="shared" si="5"/>
        <v>210602.87656510589</v>
      </c>
      <c r="AO8" s="28">
        <f t="shared" si="5"/>
        <v>210708.17800338843</v>
      </c>
      <c r="AP8" s="28">
        <f t="shared" si="5"/>
        <v>210813.53209239015</v>
      </c>
      <c r="AQ8" s="28">
        <f t="shared" si="5"/>
        <v>210918.93885843633</v>
      </c>
      <c r="AR8" s="28">
        <f t="shared" si="5"/>
        <v>211024.39832786555</v>
      </c>
      <c r="AS8" s="28">
        <f t="shared" si="5"/>
        <v>211129.91052702948</v>
      </c>
      <c r="AT8" s="28">
        <f t="shared" si="5"/>
        <v>211235.475482293</v>
      </c>
      <c r="AU8" s="28">
        <f t="shared" si="5"/>
        <v>211341.09322003415</v>
      </c>
      <c r="AV8" s="28">
        <f t="shared" si="5"/>
        <v>211446.76376664414</v>
      </c>
      <c r="AW8" s="28">
        <f t="shared" si="5"/>
        <v>211552.48714852746</v>
      </c>
    </row>
    <row r="9" spans="1:49">
      <c r="A9" s="30" t="s">
        <v>55</v>
      </c>
      <c r="B9" s="29" t="s">
        <v>52</v>
      </c>
      <c r="C9" s="29" t="s">
        <v>52</v>
      </c>
      <c r="D9" s="29" t="s">
        <v>52</v>
      </c>
      <c r="E9" s="29" t="s">
        <v>52</v>
      </c>
      <c r="F9" s="28">
        <f t="shared" ref="F9:AW9" si="6">F8+F8*0.7%</f>
        <v>191466.18148102026</v>
      </c>
      <c r="G9" s="28">
        <f t="shared" si="6"/>
        <v>192806.4447513874</v>
      </c>
      <c r="H9" s="28">
        <f t="shared" si="6"/>
        <v>194156.08986464713</v>
      </c>
      <c r="I9" s="28">
        <f t="shared" si="6"/>
        <v>195515.18249369966</v>
      </c>
      <c r="J9" s="28">
        <f t="shared" si="6"/>
        <v>196883.78877115555</v>
      </c>
      <c r="K9" s="28">
        <f t="shared" si="6"/>
        <v>198261.97529255363</v>
      </c>
      <c r="L9" s="28">
        <f t="shared" si="6"/>
        <v>199649.8091196015</v>
      </c>
      <c r="M9" s="28">
        <f t="shared" si="6"/>
        <v>201047.35778343873</v>
      </c>
      <c r="N9" s="28">
        <f t="shared" si="6"/>
        <v>202052.59457235591</v>
      </c>
      <c r="O9" s="28">
        <f t="shared" si="6"/>
        <v>203062.8575452177</v>
      </c>
      <c r="P9" s="28">
        <f t="shared" si="6"/>
        <v>204078.1718329438</v>
      </c>
      <c r="Q9" s="28">
        <f t="shared" si="6"/>
        <v>205098.56269210853</v>
      </c>
      <c r="R9" s="28">
        <f t="shared" si="6"/>
        <v>206124.05550556906</v>
      </c>
      <c r="S9" s="28">
        <f t="shared" si="6"/>
        <v>206742.42767208576</v>
      </c>
      <c r="T9" s="28">
        <f t="shared" si="6"/>
        <v>207362.65495510201</v>
      </c>
      <c r="U9" s="28">
        <f t="shared" si="6"/>
        <v>207984.74291996736</v>
      </c>
      <c r="V9" s="28">
        <f t="shared" si="6"/>
        <v>208608.69714872728</v>
      </c>
      <c r="W9" s="28">
        <f t="shared" si="6"/>
        <v>209234.52324017344</v>
      </c>
      <c r="X9" s="28">
        <f t="shared" si="6"/>
        <v>209443.7577634136</v>
      </c>
      <c r="Y9" s="28">
        <f t="shared" si="6"/>
        <v>209653.20152117696</v>
      </c>
      <c r="Z9" s="28">
        <f t="shared" si="6"/>
        <v>209862.85472269822</v>
      </c>
      <c r="AA9" s="28">
        <f t="shared" si="6"/>
        <v>210072.71757742087</v>
      </c>
      <c r="AB9" s="28">
        <f t="shared" si="6"/>
        <v>210282.79029499833</v>
      </c>
      <c r="AC9" s="28">
        <f t="shared" si="6"/>
        <v>210493.07308529329</v>
      </c>
      <c r="AD9" s="28">
        <f t="shared" si="6"/>
        <v>210703.56615837858</v>
      </c>
      <c r="AE9" s="28">
        <f t="shared" si="6"/>
        <v>210914.26972453698</v>
      </c>
      <c r="AF9" s="28">
        <f t="shared" si="6"/>
        <v>211125.18399426149</v>
      </c>
      <c r="AG9" s="28">
        <f t="shared" si="6"/>
        <v>211336.30917825573</v>
      </c>
      <c r="AH9" s="28">
        <f t="shared" si="6"/>
        <v>211441.97733284486</v>
      </c>
      <c r="AI9" s="28">
        <f t="shared" si="6"/>
        <v>211547.6983215113</v>
      </c>
      <c r="AJ9" s="28">
        <f t="shared" si="6"/>
        <v>211653.47217067209</v>
      </c>
      <c r="AK9" s="28">
        <f t="shared" si="6"/>
        <v>211759.29890675741</v>
      </c>
      <c r="AL9" s="28">
        <f t="shared" si="6"/>
        <v>211865.1785562108</v>
      </c>
      <c r="AM9" s="28">
        <f t="shared" si="6"/>
        <v>211971.11114548886</v>
      </c>
      <c r="AN9" s="28">
        <f t="shared" si="6"/>
        <v>212077.09670106164</v>
      </c>
      <c r="AO9" s="28">
        <f t="shared" si="6"/>
        <v>212183.13524941215</v>
      </c>
      <c r="AP9" s="28">
        <f t="shared" si="6"/>
        <v>212289.22681703686</v>
      </c>
      <c r="AQ9" s="28">
        <f t="shared" si="6"/>
        <v>212395.37143044538</v>
      </c>
      <c r="AR9" s="28">
        <f t="shared" si="6"/>
        <v>212501.56911616062</v>
      </c>
      <c r="AS9" s="28">
        <f t="shared" si="6"/>
        <v>212607.81990071869</v>
      </c>
      <c r="AT9" s="28">
        <f t="shared" si="6"/>
        <v>212714.12381066906</v>
      </c>
      <c r="AU9" s="28">
        <f t="shared" si="6"/>
        <v>212820.48087257438</v>
      </c>
      <c r="AV9" s="28">
        <f t="shared" si="6"/>
        <v>212926.89111301064</v>
      </c>
      <c r="AW9" s="28">
        <f t="shared" si="6"/>
        <v>213033.35455856717</v>
      </c>
    </row>
    <row r="10" spans="1:49">
      <c r="A10" s="30" t="s">
        <v>56</v>
      </c>
      <c r="B10" s="29" t="s">
        <v>52</v>
      </c>
      <c r="C10" s="29" t="s">
        <v>52</v>
      </c>
      <c r="D10" s="29" t="s">
        <v>52</v>
      </c>
      <c r="E10" s="29" t="s">
        <v>52</v>
      </c>
      <c r="F10" s="29" t="s">
        <v>52</v>
      </c>
      <c r="G10" s="28">
        <f t="shared" ref="G10:AW10" si="7">G9+G9*0.7%</f>
        <v>194156.0898646471</v>
      </c>
      <c r="H10" s="28">
        <f t="shared" si="7"/>
        <v>195515.18249369966</v>
      </c>
      <c r="I10" s="28">
        <f t="shared" si="7"/>
        <v>196883.78877115555</v>
      </c>
      <c r="J10" s="28">
        <f t="shared" si="7"/>
        <v>198261.97529255363</v>
      </c>
      <c r="K10" s="28">
        <f t="shared" si="7"/>
        <v>199649.8091196015</v>
      </c>
      <c r="L10" s="28">
        <f t="shared" si="7"/>
        <v>201047.35778343873</v>
      </c>
      <c r="M10" s="28">
        <f t="shared" si="7"/>
        <v>202454.68928792278</v>
      </c>
      <c r="N10" s="28">
        <f t="shared" si="7"/>
        <v>203466.9627343624</v>
      </c>
      <c r="O10" s="28">
        <f t="shared" si="7"/>
        <v>204484.29754803423</v>
      </c>
      <c r="P10" s="28">
        <f t="shared" si="7"/>
        <v>205506.71903577441</v>
      </c>
      <c r="Q10" s="28">
        <f t="shared" si="7"/>
        <v>206534.2526309533</v>
      </c>
      <c r="R10" s="28">
        <f t="shared" si="7"/>
        <v>207566.92389410804</v>
      </c>
      <c r="S10" s="28">
        <f t="shared" si="7"/>
        <v>208189.62466579035</v>
      </c>
      <c r="T10" s="28">
        <f t="shared" si="7"/>
        <v>208814.19353978772</v>
      </c>
      <c r="U10" s="28">
        <f t="shared" si="7"/>
        <v>209440.63612040714</v>
      </c>
      <c r="V10" s="28">
        <f t="shared" si="7"/>
        <v>210068.95802876836</v>
      </c>
      <c r="W10" s="28">
        <f t="shared" si="7"/>
        <v>210699.16490285465</v>
      </c>
      <c r="X10" s="28">
        <f t="shared" si="7"/>
        <v>210909.8640677575</v>
      </c>
      <c r="Y10" s="28">
        <f t="shared" si="7"/>
        <v>211120.77393182521</v>
      </c>
      <c r="Z10" s="28">
        <f t="shared" si="7"/>
        <v>211331.89470575712</v>
      </c>
      <c r="AA10" s="28">
        <f t="shared" si="7"/>
        <v>211543.22660046283</v>
      </c>
      <c r="AB10" s="28">
        <f t="shared" si="7"/>
        <v>211754.76982706331</v>
      </c>
      <c r="AC10" s="28">
        <f t="shared" si="7"/>
        <v>211966.52459689035</v>
      </c>
      <c r="AD10" s="28">
        <f t="shared" si="7"/>
        <v>212178.49112148723</v>
      </c>
      <c r="AE10" s="28">
        <f t="shared" si="7"/>
        <v>212390.66961260873</v>
      </c>
      <c r="AF10" s="28">
        <f t="shared" si="7"/>
        <v>212603.06028222133</v>
      </c>
      <c r="AG10" s="28">
        <f t="shared" si="7"/>
        <v>212815.66334250351</v>
      </c>
      <c r="AH10" s="28">
        <f t="shared" si="7"/>
        <v>212922.07117417478</v>
      </c>
      <c r="AI10" s="28">
        <f t="shared" si="7"/>
        <v>213028.53220976188</v>
      </c>
      <c r="AJ10" s="28">
        <f t="shared" si="7"/>
        <v>213135.04647586678</v>
      </c>
      <c r="AK10" s="28">
        <f t="shared" si="7"/>
        <v>213241.61399910471</v>
      </c>
      <c r="AL10" s="28">
        <f t="shared" si="7"/>
        <v>213348.23480610427</v>
      </c>
      <c r="AM10" s="28">
        <f t="shared" si="7"/>
        <v>213454.90892350729</v>
      </c>
      <c r="AN10" s="28">
        <f t="shared" si="7"/>
        <v>213561.63637796909</v>
      </c>
      <c r="AO10" s="28">
        <f t="shared" si="7"/>
        <v>213668.41719615803</v>
      </c>
      <c r="AP10" s="28">
        <f t="shared" si="7"/>
        <v>213775.25140475613</v>
      </c>
      <c r="AQ10" s="28">
        <f t="shared" si="7"/>
        <v>213882.13903045849</v>
      </c>
      <c r="AR10" s="28">
        <f t="shared" si="7"/>
        <v>213989.08009997374</v>
      </c>
      <c r="AS10" s="28">
        <f t="shared" si="7"/>
        <v>214096.07464002373</v>
      </c>
      <c r="AT10" s="28">
        <f t="shared" si="7"/>
        <v>214203.12267734375</v>
      </c>
      <c r="AU10" s="28">
        <f t="shared" si="7"/>
        <v>214310.22423868239</v>
      </c>
      <c r="AV10" s="28">
        <f t="shared" si="7"/>
        <v>214417.37935080173</v>
      </c>
      <c r="AW10" s="28">
        <f t="shared" si="7"/>
        <v>214524.58804047713</v>
      </c>
    </row>
    <row r="11" spans="1:49">
      <c r="A11" s="30" t="s">
        <v>57</v>
      </c>
      <c r="B11" s="29" t="s">
        <v>52</v>
      </c>
      <c r="C11" s="29" t="s">
        <v>52</v>
      </c>
      <c r="D11" s="29" t="s">
        <v>52</v>
      </c>
      <c r="E11" s="29" t="s">
        <v>52</v>
      </c>
      <c r="F11" s="29" t="s">
        <v>52</v>
      </c>
      <c r="G11" s="29" t="s">
        <v>52</v>
      </c>
      <c r="H11" s="28">
        <f t="shared" ref="H11:AW11" si="8">H10+H10*0.5%</f>
        <v>196492.75840616814</v>
      </c>
      <c r="I11" s="28">
        <f t="shared" si="8"/>
        <v>197868.20771501132</v>
      </c>
      <c r="J11" s="28">
        <f t="shared" si="8"/>
        <v>199253.2851690164</v>
      </c>
      <c r="K11" s="28">
        <f t="shared" si="8"/>
        <v>200648.0581651995</v>
      </c>
      <c r="L11" s="28">
        <f t="shared" si="8"/>
        <v>202052.59457235591</v>
      </c>
      <c r="M11" s="28">
        <f t="shared" si="8"/>
        <v>203466.9627343624</v>
      </c>
      <c r="N11" s="28">
        <f t="shared" si="8"/>
        <v>204484.2975480342</v>
      </c>
      <c r="O11" s="28">
        <f t="shared" si="8"/>
        <v>205506.71903577441</v>
      </c>
      <c r="P11" s="28">
        <f t="shared" si="8"/>
        <v>206534.25263095327</v>
      </c>
      <c r="Q11" s="28">
        <f t="shared" si="8"/>
        <v>207566.92389410807</v>
      </c>
      <c r="R11" s="28">
        <f t="shared" si="8"/>
        <v>208604.75851357859</v>
      </c>
      <c r="S11" s="28">
        <f t="shared" si="8"/>
        <v>209230.57278911929</v>
      </c>
      <c r="T11" s="28">
        <f t="shared" si="8"/>
        <v>209858.26450748666</v>
      </c>
      <c r="U11" s="28">
        <f t="shared" si="8"/>
        <v>210487.83930100917</v>
      </c>
      <c r="V11" s="28">
        <f t="shared" si="8"/>
        <v>211119.3028189122</v>
      </c>
      <c r="W11" s="28">
        <f t="shared" si="8"/>
        <v>211752.66072736893</v>
      </c>
      <c r="X11" s="28">
        <f t="shared" si="8"/>
        <v>211964.41338809629</v>
      </c>
      <c r="Y11" s="28">
        <f t="shared" si="8"/>
        <v>212176.37780148434</v>
      </c>
      <c r="Z11" s="28">
        <f t="shared" si="8"/>
        <v>212388.55417928591</v>
      </c>
      <c r="AA11" s="28">
        <f t="shared" si="8"/>
        <v>212600.94273346514</v>
      </c>
      <c r="AB11" s="28">
        <f t="shared" si="8"/>
        <v>212813.54367619863</v>
      </c>
      <c r="AC11" s="28">
        <f t="shared" si="8"/>
        <v>213026.3572198748</v>
      </c>
      <c r="AD11" s="28">
        <f t="shared" si="8"/>
        <v>213239.38357709468</v>
      </c>
      <c r="AE11" s="28">
        <f t="shared" si="8"/>
        <v>213452.62296067178</v>
      </c>
      <c r="AF11" s="28">
        <f t="shared" si="8"/>
        <v>213666.07558363242</v>
      </c>
      <c r="AG11" s="28">
        <f t="shared" si="8"/>
        <v>213879.74165921603</v>
      </c>
      <c r="AH11" s="28">
        <f t="shared" si="8"/>
        <v>213986.68153004567</v>
      </c>
      <c r="AI11" s="28">
        <f t="shared" si="8"/>
        <v>214093.67487081068</v>
      </c>
      <c r="AJ11" s="28">
        <f t="shared" si="8"/>
        <v>214200.72170824613</v>
      </c>
      <c r="AK11" s="28">
        <f t="shared" si="8"/>
        <v>214307.82206910022</v>
      </c>
      <c r="AL11" s="28">
        <f t="shared" si="8"/>
        <v>214414.9759801348</v>
      </c>
      <c r="AM11" s="28">
        <f t="shared" si="8"/>
        <v>214522.18346812483</v>
      </c>
      <c r="AN11" s="28">
        <f t="shared" si="8"/>
        <v>214629.44455985894</v>
      </c>
      <c r="AO11" s="28">
        <f t="shared" si="8"/>
        <v>214736.75928213881</v>
      </c>
      <c r="AP11" s="28">
        <f t="shared" si="8"/>
        <v>214844.1276617799</v>
      </c>
      <c r="AQ11" s="28">
        <f t="shared" si="8"/>
        <v>214951.54972561079</v>
      </c>
      <c r="AR11" s="28">
        <f t="shared" si="8"/>
        <v>215059.0255004736</v>
      </c>
      <c r="AS11" s="28">
        <f t="shared" si="8"/>
        <v>215166.55501322384</v>
      </c>
      <c r="AT11" s="28">
        <f t="shared" si="8"/>
        <v>215274.13829073048</v>
      </c>
      <c r="AU11" s="28">
        <f t="shared" si="8"/>
        <v>215381.77535987581</v>
      </c>
      <c r="AV11" s="28">
        <f t="shared" si="8"/>
        <v>215489.46624755574</v>
      </c>
      <c r="AW11" s="28">
        <f t="shared" si="8"/>
        <v>215597.21098067952</v>
      </c>
    </row>
    <row r="12" spans="1:49">
      <c r="A12" s="30" t="s">
        <v>58</v>
      </c>
      <c r="B12" s="29" t="s">
        <v>52</v>
      </c>
      <c r="C12" s="29" t="s">
        <v>52</v>
      </c>
      <c r="D12" s="29" t="s">
        <v>52</v>
      </c>
      <c r="E12" s="29" t="s">
        <v>52</v>
      </c>
      <c r="F12" s="29" t="s">
        <v>52</v>
      </c>
      <c r="G12" s="29" t="s">
        <v>52</v>
      </c>
      <c r="H12" s="29" t="s">
        <v>52</v>
      </c>
      <c r="I12" s="28">
        <f t="shared" ref="I12:AW12" si="9">I11+I11*0.5%</f>
        <v>198857.54875358636</v>
      </c>
      <c r="J12" s="28">
        <f t="shared" si="9"/>
        <v>200249.55159486146</v>
      </c>
      <c r="K12" s="28">
        <f t="shared" si="9"/>
        <v>201651.29845602551</v>
      </c>
      <c r="L12" s="28">
        <f t="shared" si="9"/>
        <v>203062.8575452177</v>
      </c>
      <c r="M12" s="28">
        <f t="shared" si="9"/>
        <v>204484.2975480342</v>
      </c>
      <c r="N12" s="28">
        <f t="shared" si="9"/>
        <v>205506.71903577438</v>
      </c>
      <c r="O12" s="28">
        <f t="shared" si="9"/>
        <v>206534.25263095327</v>
      </c>
      <c r="P12" s="28">
        <f t="shared" si="9"/>
        <v>207566.92389410804</v>
      </c>
      <c r="Q12" s="28">
        <f t="shared" si="9"/>
        <v>208604.75851357862</v>
      </c>
      <c r="R12" s="28">
        <f t="shared" si="9"/>
        <v>209647.78230614649</v>
      </c>
      <c r="S12" s="28">
        <f t="shared" si="9"/>
        <v>210276.7256530649</v>
      </c>
      <c r="T12" s="28">
        <f t="shared" si="9"/>
        <v>210907.5558300241</v>
      </c>
      <c r="U12" s="28">
        <f t="shared" si="9"/>
        <v>211540.27849751423</v>
      </c>
      <c r="V12" s="28">
        <f t="shared" si="9"/>
        <v>212174.89933300676</v>
      </c>
      <c r="W12" s="28">
        <f t="shared" si="9"/>
        <v>212811.42403100576</v>
      </c>
      <c r="X12" s="28">
        <f t="shared" si="9"/>
        <v>213024.23545503677</v>
      </c>
      <c r="Y12" s="28">
        <f t="shared" si="9"/>
        <v>213237.25969049177</v>
      </c>
      <c r="Z12" s="28">
        <f t="shared" si="9"/>
        <v>213450.49695018234</v>
      </c>
      <c r="AA12" s="28">
        <f t="shared" si="9"/>
        <v>213663.94744713246</v>
      </c>
      <c r="AB12" s="28">
        <f t="shared" si="9"/>
        <v>213877.61139457964</v>
      </c>
      <c r="AC12" s="28">
        <f t="shared" si="9"/>
        <v>214091.48900597417</v>
      </c>
      <c r="AD12" s="28">
        <f t="shared" si="9"/>
        <v>214305.58049498015</v>
      </c>
      <c r="AE12" s="28">
        <f t="shared" si="9"/>
        <v>214519.88607547514</v>
      </c>
      <c r="AF12" s="28">
        <f t="shared" si="9"/>
        <v>214734.4059615506</v>
      </c>
      <c r="AG12" s="28">
        <f t="shared" si="9"/>
        <v>214949.1403675121</v>
      </c>
      <c r="AH12" s="28">
        <f t="shared" si="9"/>
        <v>215056.61493769591</v>
      </c>
      <c r="AI12" s="28">
        <f t="shared" si="9"/>
        <v>215164.14324516474</v>
      </c>
      <c r="AJ12" s="28">
        <f t="shared" si="9"/>
        <v>215271.72531678737</v>
      </c>
      <c r="AK12" s="28">
        <f t="shared" si="9"/>
        <v>215379.36117944572</v>
      </c>
      <c r="AL12" s="28">
        <f t="shared" si="9"/>
        <v>215487.05086003547</v>
      </c>
      <c r="AM12" s="28">
        <f t="shared" si="9"/>
        <v>215594.79438546544</v>
      </c>
      <c r="AN12" s="28">
        <f t="shared" si="9"/>
        <v>215702.59178265824</v>
      </c>
      <c r="AO12" s="28">
        <f t="shared" si="9"/>
        <v>215810.44307854949</v>
      </c>
      <c r="AP12" s="28">
        <f t="shared" si="9"/>
        <v>215918.34830008881</v>
      </c>
      <c r="AQ12" s="28">
        <f t="shared" si="9"/>
        <v>216026.30747423886</v>
      </c>
      <c r="AR12" s="28">
        <f t="shared" si="9"/>
        <v>216134.32062797598</v>
      </c>
      <c r="AS12" s="28">
        <f t="shared" si="9"/>
        <v>216242.38778828995</v>
      </c>
      <c r="AT12" s="28">
        <f t="shared" si="9"/>
        <v>216350.50898218414</v>
      </c>
      <c r="AU12" s="28">
        <f t="shared" si="9"/>
        <v>216458.68423667518</v>
      </c>
      <c r="AV12" s="28">
        <f t="shared" si="9"/>
        <v>216566.91357879352</v>
      </c>
      <c r="AW12" s="28">
        <f t="shared" si="9"/>
        <v>216675.19703558291</v>
      </c>
    </row>
    <row r="13" spans="1:49">
      <c r="A13" s="30" t="s">
        <v>59</v>
      </c>
      <c r="B13" s="29" t="s">
        <v>52</v>
      </c>
      <c r="C13" s="29" t="s">
        <v>52</v>
      </c>
      <c r="D13" s="29" t="s">
        <v>52</v>
      </c>
      <c r="E13" s="29" t="s">
        <v>52</v>
      </c>
      <c r="F13" s="29" t="s">
        <v>52</v>
      </c>
      <c r="G13" s="29" t="s">
        <v>52</v>
      </c>
      <c r="H13" s="29" t="s">
        <v>52</v>
      </c>
      <c r="I13" s="29" t="s">
        <v>52</v>
      </c>
      <c r="J13" s="28">
        <f t="shared" ref="J13:AW13" si="10">J12+J12*0.2%</f>
        <v>200650.0506980512</v>
      </c>
      <c r="K13" s="28">
        <f t="shared" si="10"/>
        <v>202054.60105293756</v>
      </c>
      <c r="L13" s="28">
        <f t="shared" si="10"/>
        <v>203468.98326030813</v>
      </c>
      <c r="M13" s="28">
        <f t="shared" si="10"/>
        <v>204893.26614313025</v>
      </c>
      <c r="N13" s="28">
        <f t="shared" si="10"/>
        <v>205917.73247384594</v>
      </c>
      <c r="O13" s="28">
        <f t="shared" si="10"/>
        <v>206947.32113621518</v>
      </c>
      <c r="P13" s="28">
        <f t="shared" si="10"/>
        <v>207982.05774189625</v>
      </c>
      <c r="Q13" s="28">
        <f t="shared" si="10"/>
        <v>209021.96803060579</v>
      </c>
      <c r="R13" s="28">
        <f t="shared" si="10"/>
        <v>210067.07787075877</v>
      </c>
      <c r="S13" s="28">
        <f t="shared" si="10"/>
        <v>210697.27910437103</v>
      </c>
      <c r="T13" s="28">
        <f t="shared" si="10"/>
        <v>211329.37094168414</v>
      </c>
      <c r="U13" s="28">
        <f t="shared" si="10"/>
        <v>211963.35905450926</v>
      </c>
      <c r="V13" s="28">
        <f t="shared" si="10"/>
        <v>212599.24913167278</v>
      </c>
      <c r="W13" s="28">
        <f t="shared" si="10"/>
        <v>213237.04687906778</v>
      </c>
      <c r="X13" s="28">
        <f t="shared" si="10"/>
        <v>213450.28392594686</v>
      </c>
      <c r="Y13" s="28">
        <f t="shared" si="10"/>
        <v>213663.73420987275</v>
      </c>
      <c r="Z13" s="28">
        <f t="shared" si="10"/>
        <v>213877.39794408271</v>
      </c>
      <c r="AA13" s="28">
        <f t="shared" si="10"/>
        <v>214091.27534202673</v>
      </c>
      <c r="AB13" s="28">
        <f t="shared" si="10"/>
        <v>214305.3666173688</v>
      </c>
      <c r="AC13" s="28">
        <f t="shared" si="10"/>
        <v>214519.67198398613</v>
      </c>
      <c r="AD13" s="28">
        <f t="shared" si="10"/>
        <v>214734.19165597012</v>
      </c>
      <c r="AE13" s="28">
        <f t="shared" si="10"/>
        <v>214948.92584762609</v>
      </c>
      <c r="AF13" s="28">
        <f t="shared" si="10"/>
        <v>215163.87477347371</v>
      </c>
      <c r="AG13" s="28">
        <f t="shared" si="10"/>
        <v>215379.03864824711</v>
      </c>
      <c r="AH13" s="28">
        <f t="shared" si="10"/>
        <v>215486.7281675713</v>
      </c>
      <c r="AI13" s="28">
        <f t="shared" si="10"/>
        <v>215594.47153165506</v>
      </c>
      <c r="AJ13" s="28">
        <f t="shared" si="10"/>
        <v>215702.26876742096</v>
      </c>
      <c r="AK13" s="28">
        <f t="shared" si="10"/>
        <v>215810.1199018046</v>
      </c>
      <c r="AL13" s="28">
        <f t="shared" si="10"/>
        <v>215918.02496175552</v>
      </c>
      <c r="AM13" s="28">
        <f t="shared" si="10"/>
        <v>216025.98397423638</v>
      </c>
      <c r="AN13" s="28">
        <f t="shared" si="10"/>
        <v>216133.99696622355</v>
      </c>
      <c r="AO13" s="28">
        <f t="shared" si="10"/>
        <v>216242.06396470658</v>
      </c>
      <c r="AP13" s="28">
        <f t="shared" si="10"/>
        <v>216350.18499668897</v>
      </c>
      <c r="AQ13" s="28">
        <f t="shared" si="10"/>
        <v>216458.36008918734</v>
      </c>
      <c r="AR13" s="28">
        <f t="shared" si="10"/>
        <v>216566.58926923192</v>
      </c>
      <c r="AS13" s="28">
        <f t="shared" si="10"/>
        <v>216674.87256386652</v>
      </c>
      <c r="AT13" s="28">
        <f t="shared" si="10"/>
        <v>216783.21000014851</v>
      </c>
      <c r="AU13" s="28">
        <f t="shared" si="10"/>
        <v>216891.60160514852</v>
      </c>
      <c r="AV13" s="28">
        <f t="shared" si="10"/>
        <v>217000.0474059511</v>
      </c>
      <c r="AW13" s="28">
        <f t="shared" si="10"/>
        <v>217108.54742965408</v>
      </c>
    </row>
    <row r="14" spans="1:49">
      <c r="A14" s="30" t="s">
        <v>60</v>
      </c>
      <c r="B14" s="29" t="s">
        <v>52</v>
      </c>
      <c r="C14" s="29" t="s">
        <v>52</v>
      </c>
      <c r="D14" s="29" t="s">
        <v>52</v>
      </c>
      <c r="E14" s="29" t="s">
        <v>52</v>
      </c>
      <c r="F14" s="29" t="s">
        <v>52</v>
      </c>
      <c r="G14" s="29" t="s">
        <v>52</v>
      </c>
      <c r="H14" s="29" t="s">
        <v>52</v>
      </c>
      <c r="I14" s="29" t="s">
        <v>52</v>
      </c>
      <c r="J14" s="29" t="s">
        <v>52</v>
      </c>
      <c r="K14" s="28">
        <f t="shared" ref="K14:AW14" si="11">K13+K13*0.2%</f>
        <v>202458.71025504344</v>
      </c>
      <c r="L14" s="28">
        <f t="shared" si="11"/>
        <v>203875.92122682874</v>
      </c>
      <c r="M14" s="28">
        <f t="shared" si="11"/>
        <v>205303.05267541652</v>
      </c>
      <c r="N14" s="28">
        <f t="shared" si="11"/>
        <v>206329.56793879363</v>
      </c>
      <c r="O14" s="28">
        <f t="shared" si="11"/>
        <v>207361.21577848762</v>
      </c>
      <c r="P14" s="28">
        <f t="shared" si="11"/>
        <v>208398.02185738005</v>
      </c>
      <c r="Q14" s="28">
        <f t="shared" si="11"/>
        <v>209440.01196666699</v>
      </c>
      <c r="R14" s="28">
        <f t="shared" si="11"/>
        <v>210487.21202650029</v>
      </c>
      <c r="S14" s="28">
        <f t="shared" si="11"/>
        <v>211118.67366257976</v>
      </c>
      <c r="T14" s="28">
        <f t="shared" si="11"/>
        <v>211752.02968356753</v>
      </c>
      <c r="U14" s="28">
        <f t="shared" si="11"/>
        <v>212387.28577261828</v>
      </c>
      <c r="V14" s="28">
        <f t="shared" si="11"/>
        <v>213024.44762993613</v>
      </c>
      <c r="W14" s="28">
        <f t="shared" si="11"/>
        <v>213663.52097282591</v>
      </c>
      <c r="X14" s="28">
        <f t="shared" si="11"/>
        <v>213877.18449379876</v>
      </c>
      <c r="Y14" s="28">
        <f t="shared" si="11"/>
        <v>214091.06167829249</v>
      </c>
      <c r="Z14" s="28">
        <f t="shared" si="11"/>
        <v>214305.15273997089</v>
      </c>
      <c r="AA14" s="28">
        <f t="shared" si="11"/>
        <v>214519.45789271078</v>
      </c>
      <c r="AB14" s="28">
        <f t="shared" si="11"/>
        <v>214733.97735060353</v>
      </c>
      <c r="AC14" s="28">
        <f t="shared" si="11"/>
        <v>214948.71132795411</v>
      </c>
      <c r="AD14" s="28">
        <f t="shared" si="11"/>
        <v>215163.66003928205</v>
      </c>
      <c r="AE14" s="28">
        <f t="shared" si="11"/>
        <v>215378.82369932134</v>
      </c>
      <c r="AF14" s="28">
        <f t="shared" si="11"/>
        <v>215594.20252302065</v>
      </c>
      <c r="AG14" s="28">
        <f t="shared" si="11"/>
        <v>215809.79672554359</v>
      </c>
      <c r="AH14" s="28">
        <f t="shared" si="11"/>
        <v>215917.70162390644</v>
      </c>
      <c r="AI14" s="28">
        <f t="shared" si="11"/>
        <v>216025.66047471837</v>
      </c>
      <c r="AJ14" s="28">
        <f t="shared" si="11"/>
        <v>216133.6733049558</v>
      </c>
      <c r="AK14" s="28">
        <f t="shared" si="11"/>
        <v>216241.7401416082</v>
      </c>
      <c r="AL14" s="28">
        <f t="shared" si="11"/>
        <v>216349.86101167902</v>
      </c>
      <c r="AM14" s="28">
        <f t="shared" si="11"/>
        <v>216458.03594218486</v>
      </c>
      <c r="AN14" s="28">
        <f t="shared" si="11"/>
        <v>216566.264960156</v>
      </c>
      <c r="AO14" s="28">
        <f t="shared" si="11"/>
        <v>216674.54809263599</v>
      </c>
      <c r="AP14" s="28">
        <f t="shared" si="11"/>
        <v>216782.88536668234</v>
      </c>
      <c r="AQ14" s="28">
        <f t="shared" si="11"/>
        <v>216891.27680936572</v>
      </c>
      <c r="AR14" s="28">
        <f t="shared" si="11"/>
        <v>216999.72244777039</v>
      </c>
      <c r="AS14" s="28">
        <f t="shared" si="11"/>
        <v>217108.22230899424</v>
      </c>
      <c r="AT14" s="28">
        <f t="shared" si="11"/>
        <v>217216.77642014882</v>
      </c>
      <c r="AU14" s="28">
        <f t="shared" si="11"/>
        <v>217325.38480835882</v>
      </c>
      <c r="AV14" s="28">
        <f t="shared" si="11"/>
        <v>217434.047500763</v>
      </c>
      <c r="AW14" s="28">
        <f t="shared" si="11"/>
        <v>217542.76452451339</v>
      </c>
    </row>
    <row r="15" spans="1:49">
      <c r="A15" s="30" t="s">
        <v>61</v>
      </c>
      <c r="B15" s="29" t="s">
        <v>52</v>
      </c>
      <c r="C15" s="29" t="s">
        <v>52</v>
      </c>
      <c r="D15" s="29" t="s">
        <v>52</v>
      </c>
      <c r="E15" s="29" t="s">
        <v>52</v>
      </c>
      <c r="F15" s="29" t="s">
        <v>52</v>
      </c>
      <c r="G15" s="29" t="s">
        <v>52</v>
      </c>
      <c r="H15" s="29" t="s">
        <v>52</v>
      </c>
      <c r="I15" s="29" t="s">
        <v>52</v>
      </c>
      <c r="J15" s="29" t="s">
        <v>52</v>
      </c>
      <c r="K15" s="29" t="s">
        <v>52</v>
      </c>
      <c r="L15" s="28">
        <f t="shared" ref="L15:AW15" si="12">L14+L14*0.1%</f>
        <v>204079.79714805557</v>
      </c>
      <c r="M15" s="28">
        <f t="shared" si="12"/>
        <v>205508.35572809193</v>
      </c>
      <c r="N15" s="28">
        <f t="shared" si="12"/>
        <v>206535.89750673241</v>
      </c>
      <c r="O15" s="28">
        <f t="shared" si="12"/>
        <v>207568.5769942661</v>
      </c>
      <c r="P15" s="28">
        <f t="shared" si="12"/>
        <v>208606.41987923742</v>
      </c>
      <c r="Q15" s="28">
        <f t="shared" si="12"/>
        <v>209649.45197863365</v>
      </c>
      <c r="R15" s="28">
        <f t="shared" si="12"/>
        <v>210697.69923852678</v>
      </c>
      <c r="S15" s="28">
        <f t="shared" si="12"/>
        <v>211329.79233624233</v>
      </c>
      <c r="T15" s="28">
        <f t="shared" si="12"/>
        <v>211963.78171325108</v>
      </c>
      <c r="U15" s="28">
        <f t="shared" si="12"/>
        <v>212599.67305839091</v>
      </c>
      <c r="V15" s="28">
        <f t="shared" si="12"/>
        <v>213237.47207756605</v>
      </c>
      <c r="W15" s="28">
        <f t="shared" si="12"/>
        <v>213877.18449379873</v>
      </c>
      <c r="X15" s="28">
        <f t="shared" si="12"/>
        <v>214091.06167829255</v>
      </c>
      <c r="Y15" s="28">
        <f t="shared" si="12"/>
        <v>214305.15273997077</v>
      </c>
      <c r="Z15" s="28">
        <f t="shared" si="12"/>
        <v>214519.45789271087</v>
      </c>
      <c r="AA15" s="28">
        <f t="shared" si="12"/>
        <v>214733.9773506035</v>
      </c>
      <c r="AB15" s="28">
        <f t="shared" si="12"/>
        <v>214948.71132795414</v>
      </c>
      <c r="AC15" s="28">
        <f t="shared" si="12"/>
        <v>215163.66003928205</v>
      </c>
      <c r="AD15" s="28">
        <f t="shared" si="12"/>
        <v>215378.82369932134</v>
      </c>
      <c r="AE15" s="28">
        <f t="shared" si="12"/>
        <v>215594.20252302065</v>
      </c>
      <c r="AF15" s="28">
        <f t="shared" si="12"/>
        <v>215809.79672554368</v>
      </c>
      <c r="AG15" s="28">
        <f t="shared" si="12"/>
        <v>216025.60652226914</v>
      </c>
      <c r="AH15" s="28">
        <f t="shared" si="12"/>
        <v>216133.61932553034</v>
      </c>
      <c r="AI15" s="28">
        <f t="shared" si="12"/>
        <v>216241.6861351931</v>
      </c>
      <c r="AJ15" s="28">
        <f t="shared" si="12"/>
        <v>216349.80697826075</v>
      </c>
      <c r="AK15" s="28">
        <f t="shared" si="12"/>
        <v>216457.98188174982</v>
      </c>
      <c r="AL15" s="28">
        <f t="shared" si="12"/>
        <v>216566.21087269069</v>
      </c>
      <c r="AM15" s="28">
        <f t="shared" si="12"/>
        <v>216674.49397812705</v>
      </c>
      <c r="AN15" s="28">
        <f t="shared" si="12"/>
        <v>216782.83122511616</v>
      </c>
      <c r="AO15" s="28">
        <f t="shared" si="12"/>
        <v>216891.22264072864</v>
      </c>
      <c r="AP15" s="28">
        <f t="shared" si="12"/>
        <v>216999.66825204901</v>
      </c>
      <c r="AQ15" s="28">
        <f t="shared" si="12"/>
        <v>217108.16808617508</v>
      </c>
      <c r="AR15" s="28">
        <f t="shared" si="12"/>
        <v>217216.72217021816</v>
      </c>
      <c r="AS15" s="28">
        <f t="shared" si="12"/>
        <v>217325.33053130325</v>
      </c>
      <c r="AT15" s="28">
        <f t="shared" si="12"/>
        <v>217433.99319656898</v>
      </c>
      <c r="AU15" s="28">
        <f t="shared" si="12"/>
        <v>217542.71019316718</v>
      </c>
      <c r="AV15" s="28">
        <f t="shared" si="12"/>
        <v>217651.48154826378</v>
      </c>
      <c r="AW15" s="28">
        <f t="shared" si="12"/>
        <v>217760.30728903791</v>
      </c>
    </row>
    <row r="16" spans="1:49">
      <c r="A16" s="27"/>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row>
    <row r="17" spans="1:29">
      <c r="A17" s="27"/>
      <c r="B17" s="26" t="s">
        <v>62</v>
      </c>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row>
    <row r="18" spans="1:29">
      <c r="B18" s="24"/>
      <c r="O18" s="11" t="s">
        <v>63</v>
      </c>
      <c r="P18" s="16" t="s">
        <v>64</v>
      </c>
    </row>
    <row r="19" spans="1:29">
      <c r="B19" s="11" t="s">
        <v>65</v>
      </c>
      <c r="C19" s="11" t="s">
        <v>66</v>
      </c>
      <c r="O19" s="16" t="s">
        <v>67</v>
      </c>
      <c r="T19" s="18"/>
    </row>
    <row r="20" spans="1:29">
      <c r="A20" s="15"/>
      <c r="B20" s="15">
        <v>10000</v>
      </c>
      <c r="C20" s="20" t="s">
        <v>68</v>
      </c>
      <c r="D20" s="11" t="s">
        <v>69</v>
      </c>
      <c r="L20" s="19"/>
      <c r="O20" s="17">
        <f>(B20/100)</f>
        <v>100</v>
      </c>
      <c r="T20" s="18"/>
      <c r="U20" s="23"/>
      <c r="V20" s="34"/>
      <c r="W20" s="34"/>
    </row>
    <row r="21" spans="1:29">
      <c r="A21" s="21"/>
      <c r="C21" s="20"/>
      <c r="D21" s="11" t="s">
        <v>70</v>
      </c>
      <c r="H21" s="19"/>
      <c r="O21" s="17"/>
      <c r="T21" s="18"/>
      <c r="U21" s="23"/>
    </row>
    <row r="22" spans="1:29">
      <c r="C22" s="20"/>
      <c r="D22" s="11" t="s">
        <v>71</v>
      </c>
      <c r="H22" s="19"/>
      <c r="O22" s="17"/>
      <c r="P22" s="33"/>
      <c r="T22" s="18"/>
      <c r="U22" s="23"/>
    </row>
    <row r="23" spans="1:29">
      <c r="C23" s="20" t="s">
        <v>72</v>
      </c>
      <c r="D23" s="11" t="s">
        <v>73</v>
      </c>
      <c r="O23" s="22" t="s">
        <v>74</v>
      </c>
      <c r="P23" s="33"/>
      <c r="Q23" s="13"/>
      <c r="T23" s="18"/>
    </row>
    <row r="24" spans="1:29">
      <c r="B24" s="15">
        <v>55000</v>
      </c>
      <c r="C24" s="20"/>
      <c r="D24" s="11" t="s">
        <v>75</v>
      </c>
      <c r="H24" s="19"/>
      <c r="L24" s="21"/>
      <c r="O24" s="17">
        <f>(B24/100)</f>
        <v>550</v>
      </c>
      <c r="T24" s="18"/>
    </row>
    <row r="25" spans="1:29">
      <c r="B25" s="15">
        <v>50000</v>
      </c>
      <c r="C25" s="20"/>
      <c r="D25" s="11" t="s">
        <v>76</v>
      </c>
      <c r="H25" s="19"/>
      <c r="L25" s="19"/>
      <c r="O25" s="17">
        <f>(B25/100)</f>
        <v>500</v>
      </c>
    </row>
    <row r="26" spans="1:29">
      <c r="C26" s="11" t="s">
        <v>77</v>
      </c>
      <c r="T26" s="18"/>
    </row>
    <row r="27" spans="1:29">
      <c r="C27" s="11" t="s">
        <v>78</v>
      </c>
    </row>
    <row r="29" spans="1:29">
      <c r="C29" s="11" t="s">
        <v>79</v>
      </c>
    </row>
    <row r="30" spans="1:29">
      <c r="B30" s="15">
        <v>10000</v>
      </c>
      <c r="C30" s="11" t="s">
        <v>80</v>
      </c>
    </row>
    <row r="32" spans="1:29">
      <c r="C32" s="11" t="s">
        <v>81</v>
      </c>
    </row>
    <row r="33" spans="1:19">
      <c r="B33" s="11" t="s">
        <v>82</v>
      </c>
      <c r="C33" s="11" t="s">
        <v>83</v>
      </c>
      <c r="D33" s="11" t="s">
        <v>84</v>
      </c>
    </row>
    <row r="34" spans="1:19">
      <c r="B34" s="15">
        <v>80000</v>
      </c>
      <c r="C34" s="16" t="s">
        <v>85</v>
      </c>
    </row>
    <row r="35" spans="1:19">
      <c r="B35" s="11" t="s">
        <v>82</v>
      </c>
      <c r="C35" s="11" t="s">
        <v>86</v>
      </c>
      <c r="O35" s="16" t="s">
        <v>87</v>
      </c>
    </row>
    <row r="36" spans="1:19">
      <c r="B36" s="15">
        <v>50000</v>
      </c>
      <c r="C36" s="11" t="s">
        <v>88</v>
      </c>
      <c r="F36" s="16" t="s">
        <v>89</v>
      </c>
      <c r="O36" s="17">
        <f>(B36/100)</f>
        <v>500</v>
      </c>
    </row>
    <row r="37" spans="1:19">
      <c r="B37" s="15" t="s">
        <v>82</v>
      </c>
      <c r="C37" s="11" t="s">
        <v>90</v>
      </c>
    </row>
    <row r="38" spans="1:19">
      <c r="B38" s="15">
        <v>50000</v>
      </c>
      <c r="C38" s="11" t="s">
        <v>88</v>
      </c>
      <c r="F38" s="16" t="s">
        <v>89</v>
      </c>
      <c r="O38" s="17">
        <f>(B38/100)</f>
        <v>500</v>
      </c>
    </row>
    <row r="39" spans="1:19">
      <c r="C39" s="16" t="s">
        <v>91</v>
      </c>
    </row>
    <row r="40" spans="1:19">
      <c r="B40" s="15">
        <v>2000</v>
      </c>
      <c r="C40" s="11" t="s">
        <v>92</v>
      </c>
    </row>
    <row r="41" spans="1:19">
      <c r="A41" s="12"/>
      <c r="C41" s="16" t="s">
        <v>93</v>
      </c>
    </row>
    <row r="42" spans="1:19">
      <c r="A42" s="15"/>
      <c r="E42" s="12"/>
    </row>
    <row r="43" spans="1:19">
      <c r="B43" s="14"/>
      <c r="C43" s="14"/>
      <c r="D43" s="13"/>
    </row>
    <row r="44" spans="1:19">
      <c r="B44" s="14"/>
      <c r="C44" s="14"/>
      <c r="D44" s="13"/>
      <c r="F44" s="12"/>
      <c r="G44" s="12"/>
      <c r="H44" s="12"/>
      <c r="I44" s="12"/>
      <c r="J44" s="12"/>
      <c r="K44" s="12"/>
      <c r="L44" s="12"/>
      <c r="M44" s="12"/>
      <c r="N44" s="12"/>
      <c r="O44" s="12"/>
      <c r="P44" s="12"/>
      <c r="Q44" s="12"/>
      <c r="R44" s="12"/>
      <c r="S44" s="12"/>
    </row>
  </sheetData>
  <mergeCells count="1">
    <mergeCell ref="V20:W20"/>
  </mergeCells>
  <phoneticPr fontId="1"/>
  <printOptions horizontalCentered="1" verticalCentered="1"/>
  <pageMargins left="0" right="0" top="0" bottom="0"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
  <sheetViews>
    <sheetView showGridLines="0" view="pageBreakPreview" zoomScaleNormal="100" zoomScaleSheetLayoutView="100" workbookViewId="0" xr3:uid="{958C4451-9541-5A59-BF78-D2F731DF1C81}">
      <selection activeCell="B8" sqref="B8"/>
    </sheetView>
  </sheetViews>
  <sheetFormatPr defaultRowHeight="13.15"/>
  <cols>
    <col min="1" max="1" width="18.375" bestFit="1" customWidth="1"/>
    <col min="2" max="2" width="42.625" customWidth="1"/>
    <col min="3" max="3" width="56.125" customWidth="1"/>
    <col min="4" max="4" width="43" customWidth="1"/>
  </cols>
  <sheetData>
    <row r="1" spans="1:4" ht="23.45" customHeight="1">
      <c r="A1" s="35" t="s">
        <v>94</v>
      </c>
      <c r="B1" s="35"/>
      <c r="C1" s="35"/>
      <c r="D1" s="35"/>
    </row>
    <row r="2" spans="1:4" ht="19.899999999999999" customHeight="1">
      <c r="A2" s="1" t="s">
        <v>95</v>
      </c>
      <c r="B2" s="2" t="s">
        <v>96</v>
      </c>
      <c r="C2" s="2" t="s">
        <v>97</v>
      </c>
      <c r="D2" s="2" t="s">
        <v>98</v>
      </c>
    </row>
    <row r="3" spans="1:4">
      <c r="A3" s="2" t="s">
        <v>99</v>
      </c>
      <c r="B3" s="2" t="s">
        <v>100</v>
      </c>
      <c r="C3" s="2" t="s">
        <v>101</v>
      </c>
      <c r="D3" s="2" t="s">
        <v>102</v>
      </c>
    </row>
    <row r="4" spans="1:4" ht="77.45" customHeight="1">
      <c r="A4" s="3" t="s">
        <v>103</v>
      </c>
      <c r="B4" s="4" t="s">
        <v>104</v>
      </c>
      <c r="C4" s="4" t="s">
        <v>105</v>
      </c>
      <c r="D4" s="4" t="s">
        <v>106</v>
      </c>
    </row>
    <row r="5" spans="1:4" ht="71.45" customHeight="1">
      <c r="A5" s="3" t="s">
        <v>107</v>
      </c>
      <c r="B5" s="5" t="s">
        <v>108</v>
      </c>
      <c r="C5" s="6" t="s">
        <v>109</v>
      </c>
      <c r="D5" s="6" t="s">
        <v>110</v>
      </c>
    </row>
    <row r="6" spans="1:4" ht="89.45" customHeight="1">
      <c r="A6" s="3" t="s">
        <v>111</v>
      </c>
      <c r="B6" s="6" t="s">
        <v>112</v>
      </c>
      <c r="C6" s="6" t="s">
        <v>113</v>
      </c>
      <c r="D6" s="6" t="s">
        <v>114</v>
      </c>
    </row>
    <row r="7" spans="1:4" ht="46.9" customHeight="1">
      <c r="A7" s="3" t="s">
        <v>115</v>
      </c>
      <c r="B7" s="3" t="s">
        <v>116</v>
      </c>
      <c r="C7" s="6" t="s">
        <v>117</v>
      </c>
      <c r="D7" s="6" t="s">
        <v>118</v>
      </c>
    </row>
    <row r="8" spans="1:4" ht="23.45" customHeight="1">
      <c r="A8" s="7" t="s">
        <v>119</v>
      </c>
      <c r="B8" s="3" t="s">
        <v>120</v>
      </c>
      <c r="C8" s="8" t="s">
        <v>120</v>
      </c>
      <c r="D8" s="8" t="s">
        <v>120</v>
      </c>
    </row>
  </sheetData>
  <mergeCells count="1">
    <mergeCell ref="A1:D1"/>
  </mergeCells>
  <phoneticPr fontId="1"/>
  <printOptions horizontalCentered="1"/>
  <pageMargins left="0.70866141732283472" right="0.70866141732283472" top="0.74803149606299213" bottom="0.74803149606299213" header="0.31496062992125984" footer="0.31496062992125984"/>
  <pageSetup paperSize="9" scale="83" orientation="landscape"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8"/>
  <sheetViews>
    <sheetView showGridLines="0" tabSelected="1" view="pageBreakPreview" zoomScale="95" zoomScaleNormal="100" zoomScaleSheetLayoutView="95" workbookViewId="0" xr3:uid="{842E5F09-E766-5B8D-85AF-A39847EA96FD}">
      <selection activeCell="B4" sqref="B4"/>
    </sheetView>
  </sheetViews>
  <sheetFormatPr defaultRowHeight="13.15"/>
  <cols>
    <col min="1" max="1" width="18.375" bestFit="1" customWidth="1"/>
    <col min="2" max="2" width="42.625" customWidth="1"/>
    <col min="3" max="3" width="56.125" customWidth="1"/>
    <col min="4" max="4" width="43" customWidth="1"/>
  </cols>
  <sheetData>
    <row r="1" spans="1:4" ht="23.45" customHeight="1">
      <c r="A1" s="35" t="s">
        <v>121</v>
      </c>
      <c r="B1" s="35"/>
      <c r="C1" s="35"/>
      <c r="D1" s="35"/>
    </row>
    <row r="2" spans="1:4" ht="19.899999999999999" customHeight="1">
      <c r="A2" s="36" t="s">
        <v>122</v>
      </c>
      <c r="B2" s="2" t="s">
        <v>96</v>
      </c>
      <c r="C2" s="2" t="s">
        <v>97</v>
      </c>
      <c r="D2" s="2" t="s">
        <v>98</v>
      </c>
    </row>
    <row r="3" spans="1:4" ht="37.15" customHeight="1">
      <c r="A3" s="37"/>
      <c r="B3" s="2" t="s">
        <v>100</v>
      </c>
      <c r="C3" s="2" t="s">
        <v>101</v>
      </c>
      <c r="D3" s="2" t="s">
        <v>102</v>
      </c>
    </row>
    <row r="4" spans="1:4" ht="130.9" customHeight="1">
      <c r="A4" s="9" t="s">
        <v>123</v>
      </c>
      <c r="B4" s="4" t="s">
        <v>124</v>
      </c>
      <c r="C4" s="4" t="s">
        <v>125</v>
      </c>
      <c r="D4" s="4" t="s">
        <v>126</v>
      </c>
    </row>
    <row r="5" spans="1:4" ht="222" customHeight="1">
      <c r="A5" s="9" t="s">
        <v>127</v>
      </c>
      <c r="B5" s="6" t="s">
        <v>128</v>
      </c>
      <c r="C5" s="6" t="s">
        <v>129</v>
      </c>
      <c r="D5" s="6" t="s">
        <v>130</v>
      </c>
    </row>
    <row r="6" spans="1:4" ht="200.45" customHeight="1">
      <c r="A6" s="9" t="s">
        <v>131</v>
      </c>
      <c r="B6" s="6" t="s">
        <v>132</v>
      </c>
      <c r="C6" s="6" t="s">
        <v>133</v>
      </c>
      <c r="D6" s="6" t="s">
        <v>134</v>
      </c>
    </row>
    <row r="7" spans="1:4" ht="182.45" customHeight="1">
      <c r="A7" s="9" t="s">
        <v>135</v>
      </c>
      <c r="B7" s="6" t="s">
        <v>136</v>
      </c>
      <c r="C7" s="6" t="s">
        <v>137</v>
      </c>
      <c r="D7" s="6" t="s">
        <v>138</v>
      </c>
    </row>
    <row r="8" spans="1:4" ht="123" customHeight="1">
      <c r="A8" s="10" t="s">
        <v>139</v>
      </c>
      <c r="B8" s="6" t="s">
        <v>140</v>
      </c>
      <c r="C8" s="8" t="s">
        <v>141</v>
      </c>
      <c r="D8" s="8" t="s">
        <v>142</v>
      </c>
    </row>
  </sheetData>
  <mergeCells count="2">
    <mergeCell ref="A1:D1"/>
    <mergeCell ref="A2:A3"/>
  </mergeCells>
  <phoneticPr fontId="1"/>
  <printOptions horizontalCentered="1"/>
  <pageMargins left="0.70866141732283472" right="0.70866141732283472" top="0.74803149606299213" bottom="0.74803149606299213" header="0.31496062992125984" footer="0.31496062992125984"/>
  <pageSetup paperSize="9" scale="83"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katsuki</dc:creator>
  <cp:keywords/>
  <dc:description/>
  <cp:lastModifiedBy>風間 俊也</cp:lastModifiedBy>
  <cp:revision/>
  <dcterms:created xsi:type="dcterms:W3CDTF">2015-06-05T05:15:07Z</dcterms:created>
  <dcterms:modified xsi:type="dcterms:W3CDTF">2017-02-13T14:17:37Z</dcterms:modified>
  <cp:category/>
  <cp:contentStatus/>
</cp:coreProperties>
</file>